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shirm\Desktop\גיבוי 090723\משרד החינוך\מאגר רואי חשבון\"/>
    </mc:Choice>
  </mc:AlternateContent>
  <xr:revisionPtr revIDLastSave="0" documentId="13_ncr:1_{7636DAA0-52FC-4F0C-A0F7-8292F8E7F25C}" xr6:coauthVersionLast="47" xr6:coauthVersionMax="47" xr10:uidLastSave="{00000000-0000-0000-0000-000000000000}"/>
  <bookViews>
    <workbookView xWindow="-108" yWindow="-108" windowWidth="23256" windowHeight="12456" tabRatio="805" xr2:uid="{00000000-000D-0000-FFFF-FFFF00000000}"/>
  </bookViews>
  <sheets>
    <sheet name="מחוון אשכול 3" sheetId="24" r:id="rId1"/>
    <sheet name="סיכום הצעות אשכול 3" sheetId="27" r:id="rId2"/>
  </sheets>
  <definedNames>
    <definedName name="_xlnm.Print_Area" localSheetId="0">'מחוון אשכול 3'!$A$1:$K$51</definedName>
    <definedName name="_xlnm.Print_Area" localSheetId="1">'סיכום הצעות אשכול 3'!$A$1:$L$31</definedName>
    <definedName name="_xlnm.Print_Titles" localSheetId="0">'מחוון אשכול 3'!$1:$3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" i="24" l="1"/>
  <c r="F37" i="24"/>
  <c r="F38" i="24"/>
  <c r="F39" i="24"/>
  <c r="F40" i="24"/>
  <c r="F41" i="24"/>
  <c r="F36" i="24"/>
  <c r="H36" i="24" s="1"/>
  <c r="C2" i="27"/>
  <c r="H38" i="24"/>
  <c r="H37" i="24"/>
  <c r="C26" i="27"/>
  <c r="I20" i="27"/>
  <c r="G20" i="27"/>
  <c r="F7" i="27"/>
  <c r="J3" i="27"/>
  <c r="H3" i="27"/>
  <c r="F3" i="27"/>
  <c r="L4" i="24"/>
  <c r="E27" i="24"/>
  <c r="H26" i="24"/>
  <c r="H16" i="24"/>
  <c r="E13" i="24"/>
  <c r="H12" i="24"/>
  <c r="E9" i="24"/>
  <c r="H8" i="24"/>
  <c r="E5" i="24"/>
  <c r="H4" i="24"/>
  <c r="L42" i="24"/>
  <c r="H41" i="24"/>
  <c r="H40" i="24"/>
  <c r="H39" i="24"/>
  <c r="H34" i="24"/>
  <c r="E31" i="24"/>
  <c r="H30" i="24"/>
  <c r="E23" i="24"/>
  <c r="H22" i="24"/>
  <c r="E19" i="24"/>
  <c r="H18" i="24"/>
  <c r="M3" i="24"/>
</calcChain>
</file>

<file path=xl/sharedStrings.xml><?xml version="1.0" encoding="utf-8"?>
<sst xmlns="http://schemas.openxmlformats.org/spreadsheetml/2006/main" count="132" uniqueCount="91">
  <si>
    <t>דף:</t>
  </si>
  <si>
    <t>מתוך:</t>
  </si>
  <si>
    <t>משקל</t>
  </si>
  <si>
    <t>מספר</t>
  </si>
  <si>
    <t>שם המציע</t>
  </si>
  <si>
    <t>הקריטריון</t>
  </si>
  <si>
    <t>משקל יחסי =&gt;</t>
  </si>
  <si>
    <t>ציון מוחלט =&gt;</t>
  </si>
  <si>
    <t>ציון יחסי  =&gt;&gt;</t>
  </si>
  <si>
    <t>סה"כ</t>
  </si>
  <si>
    <t>הערכה כוללת</t>
  </si>
  <si>
    <t>משרד החינוך</t>
  </si>
  <si>
    <t>מכרז מס':</t>
  </si>
  <si>
    <t>קוד מכרז:</t>
  </si>
  <si>
    <t>תאריך עדכון:</t>
  </si>
  <si>
    <t>משקל מחיר:</t>
  </si>
  <si>
    <t>ציון סעיפי האיכות</t>
  </si>
  <si>
    <t>ציון כולל</t>
  </si>
  <si>
    <t>דירוג יחסי</t>
  </si>
  <si>
    <t>מס' מציע: ______________________</t>
  </si>
  <si>
    <t>סעיף ראשי</t>
  </si>
  <si>
    <t>סעיף משנה</t>
  </si>
  <si>
    <t>מרכיב ציון</t>
  </si>
  <si>
    <t>היקף שהוצג</t>
  </si>
  <si>
    <t>ציון משוקלל לסעיף</t>
  </si>
  <si>
    <t>היקף מינימום</t>
  </si>
  <si>
    <t>היקף מקסימום</t>
  </si>
  <si>
    <t>ציון 1 - 10</t>
  </si>
  <si>
    <t>שם וחתימה</t>
  </si>
  <si>
    <t>ההיקף הנדרש</t>
  </si>
  <si>
    <t>הערה : בכל הקשור לתנאי סף - אם פסול באחד הפרטים ההצעה תפסל על הסף ולא ייערך שיקלול של המרכיבים האחרים</t>
  </si>
  <si>
    <t>מינ'</t>
  </si>
  <si>
    <t>מקס'</t>
  </si>
  <si>
    <t>הפרש</t>
  </si>
  <si>
    <t>חוות דעת מס' 1</t>
  </si>
  <si>
    <t>חוות דעת מס' 2</t>
  </si>
  <si>
    <t>חוות דעת מס' 3</t>
  </si>
  <si>
    <t>ציון סופי משוקלל</t>
  </si>
  <si>
    <t>משקל ראיון:</t>
  </si>
  <si>
    <t>ציון מעבר מציון כולל של סעיפי האיכות לראיון</t>
  </si>
  <si>
    <t>חשבות המשרד /מינהל לבקרה ואכיפה</t>
  </si>
  <si>
    <t xml:space="preserve">הכשרה של רו"ח בעל רשיון רו"ח בתוקף מטעם מועצת רו"ח בישראל </t>
  </si>
  <si>
    <t>אינו עומד בדרישות ההכשרה</t>
  </si>
  <si>
    <t>עומד בדרישות ההכשרה</t>
  </si>
  <si>
    <t>פחות מ- 5 שנים</t>
  </si>
  <si>
    <t>5 שנים</t>
  </si>
  <si>
    <t>6-9 שנים</t>
  </si>
  <si>
    <t>10 שנים ומעלה</t>
  </si>
  <si>
    <t xml:space="preserve">שנות ניסיון בהובלת פרוייקטים של ביקורת  </t>
  </si>
  <si>
    <t>לקוחות</t>
  </si>
  <si>
    <t>פחות מ- 5 לקוחות</t>
  </si>
  <si>
    <t xml:space="preserve"> 5 לקוחות</t>
  </si>
  <si>
    <t xml:space="preserve"> 6-9 לקוחות</t>
  </si>
  <si>
    <t xml:space="preserve"> 10 לקוחות ומעלה</t>
  </si>
  <si>
    <t>לקוחות בעלי מחזור כספי שנתי מינימלי של 20 מיליון ₪  ומעלה</t>
  </si>
  <si>
    <t>פחות מ- 2 לקוחות</t>
  </si>
  <si>
    <t xml:space="preserve"> 2 לקוחות</t>
  </si>
  <si>
    <t xml:space="preserve"> 4 לקוחות ומעלה</t>
  </si>
  <si>
    <t xml:space="preserve"> 3 לקוחות</t>
  </si>
  <si>
    <t>לכל לקוח +1.50</t>
  </si>
  <si>
    <t>לכל לקוח +0.60</t>
  </si>
  <si>
    <t>לכל שנה+0.60</t>
  </si>
  <si>
    <t>ציון 0-10</t>
  </si>
  <si>
    <t>ראיון</t>
  </si>
  <si>
    <t>ראש צוות לאשכול</t>
  </si>
  <si>
    <t xml:space="preserve">הצגת 2 פרוייקטים שהוביל  ראש הצוות  ושבוצעו ב-5 שנים האחרונות  הנושאים שיבדקו בכל אחד מהפרוייקטים יהיו: רמת הביקורת, מתדולוגית העבודה, עמידה בלוחות זמנים,  איכות הממצאים, ההמלצות </t>
  </si>
  <si>
    <t>נסיון בעבודה מול גופים בעלי מורכבות והפועלים בפיזור ארצי</t>
  </si>
  <si>
    <t>מתדולגית העבודה בה מתכוון לעבוד</t>
  </si>
  <si>
    <t>ההכרות עם מערכת החינוך או תחומי הביקורת לאשכול אליו את הצעתו</t>
  </si>
  <si>
    <t>זמינות ביחס לשעות שצויין  על ידי כל אחד ראשי הצוות בהצעה</t>
  </si>
  <si>
    <t>משקל  ראיון :</t>
  </si>
  <si>
    <t>משקל  מחיר :</t>
  </si>
  <si>
    <t>משקלאיכות ראש הצוות:</t>
  </si>
  <si>
    <t>סה"כ משקל איכות ראש הצוות:</t>
  </si>
  <si>
    <t xml:space="preserve">לקוחות  רשויות מקומיות </t>
  </si>
  <si>
    <t>פחות מ- 2 רשויות מקומיות</t>
  </si>
  <si>
    <t xml:space="preserve"> 2 רשויות מקומיות</t>
  </si>
  <si>
    <t xml:space="preserve"> 3 רשויות מקומיות</t>
  </si>
  <si>
    <t xml:space="preserve"> 4 רשויות מקומיות ומעלה</t>
  </si>
  <si>
    <t>הנושא:רשימה של רואי חשבון לביצוע ביקורות עבור משרד החינוך- אשכול 3</t>
  </si>
  <si>
    <t>נסיון והכשרת ראשי הצוות</t>
  </si>
  <si>
    <t>חוות דעת על ראשי הצוות</t>
  </si>
  <si>
    <t>ראש צוות ביקורת רשויות מקומיות</t>
  </si>
  <si>
    <t xml:space="preserve">ראש צוות ביקורת בעלויות </t>
  </si>
  <si>
    <t>חוות דעת על ראש צוות ביקורת בעלויות   עפ"י חוות דעת שנלקחה מאנשי הקשר כפי שמפורט בטופס בדיקת ההצעות</t>
  </si>
  <si>
    <t>ציון ראיון</t>
  </si>
  <si>
    <t xml:space="preserve"> ראיון</t>
  </si>
  <si>
    <t>מחיר שעת ביקורת</t>
  </si>
  <si>
    <t>ציון מחיר</t>
  </si>
  <si>
    <t>התרשמות כללית והתמודדות עם מקרה מבחן</t>
  </si>
  <si>
    <t>חוות דעת על ראש צוות ביקורת רשויות מקומיות עפ"י חוות דעת שנלקחה מאנשי הקשר כפי שמפורט בטופס בדיקת ההצעות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</si>
</sst>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  <charset val="177"/>
    </font>
    <font>
      <b/>
      <sz val="10"/>
      <name val="Arial"/>
      <family val="2"/>
      <charset val="177"/>
    </font>
    <font>
      <b/>
      <sz val="11"/>
      <name val="Arial"/>
      <family val="2"/>
      <charset val="177"/>
    </font>
    <font>
      <b/>
      <sz val="9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b/>
      <sz val="9"/>
      <name val="David"/>
      <family val="2"/>
      <charset val="177"/>
    </font>
    <font>
      <b/>
      <sz val="10"/>
      <name val="David"/>
      <family val="2"/>
      <charset val="177"/>
    </font>
    <font>
      <b/>
      <sz val="11"/>
      <name val="David"/>
      <family val="2"/>
      <charset val="177"/>
    </font>
    <font>
      <b/>
      <sz val="8"/>
      <name val="Arial"/>
      <family val="2"/>
      <charset val="177"/>
    </font>
    <font>
      <b/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i/>
      <sz val="11"/>
      <name val="David"/>
      <family val="2"/>
      <charset val="177"/>
    </font>
    <font>
      <sz val="11"/>
      <name val="Arial"/>
      <family val="2"/>
      <scheme val="minor"/>
    </font>
    <font>
      <b/>
      <sz val="1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9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dotted">
        <color indexed="64"/>
      </diagonal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8">
    <xf numFmtId="0" fontId="0" fillId="0" borderId="0" xfId="0"/>
    <xf numFmtId="9" fontId="5" fillId="0" borderId="1" xfId="0" applyNumberFormat="1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4" fillId="0" borderId="4" xfId="0" applyNumberFormat="1" applyFont="1" applyBorder="1" applyAlignment="1">
      <alignment horizontal="centerContinuous" vertical="center"/>
    </xf>
    <xf numFmtId="0" fontId="10" fillId="0" borderId="0" xfId="0" applyFont="1" applyAlignment="1">
      <alignment readingOrder="2"/>
    </xf>
    <xf numFmtId="0" fontId="10" fillId="0" borderId="0" xfId="0" applyFont="1"/>
    <xf numFmtId="0" fontId="9" fillId="0" borderId="5" xfId="0" applyFont="1" applyBorder="1" applyAlignment="1">
      <alignment horizontal="centerContinuous" vertical="center"/>
    </xf>
    <xf numFmtId="0" fontId="9" fillId="0" borderId="0" xfId="0" applyFont="1" applyAlignment="1">
      <alignment horizontal="centerContinuous" vertical="center"/>
    </xf>
    <xf numFmtId="0" fontId="9" fillId="0" borderId="6" xfId="0" applyFont="1" applyBorder="1" applyAlignment="1">
      <alignment horizontal="centerContinuous" vertical="center"/>
    </xf>
    <xf numFmtId="0" fontId="9" fillId="0" borderId="0" xfId="0" applyFont="1"/>
    <xf numFmtId="0" fontId="9" fillId="0" borderId="7" xfId="0" applyFont="1" applyBorder="1" applyAlignment="1">
      <alignment horizontal="center" vertical="center"/>
    </xf>
    <xf numFmtId="0" fontId="10" fillId="0" borderId="8" xfId="0" applyFont="1" applyBorder="1"/>
    <xf numFmtId="0" fontId="10" fillId="0" borderId="9" xfId="0" applyFont="1" applyBorder="1"/>
    <xf numFmtId="0" fontId="10" fillId="0" borderId="10" xfId="0" applyFont="1" applyBorder="1"/>
    <xf numFmtId="0" fontId="10" fillId="0" borderId="11" xfId="0" applyFont="1" applyBorder="1"/>
    <xf numFmtId="0" fontId="10" fillId="0" borderId="12" xfId="0" applyFont="1" applyBorder="1"/>
    <xf numFmtId="0" fontId="10" fillId="0" borderId="4" xfId="0" applyFont="1" applyBorder="1"/>
    <xf numFmtId="0" fontId="10" fillId="0" borderId="5" xfId="0" applyFont="1" applyBorder="1"/>
    <xf numFmtId="9" fontId="12" fillId="0" borderId="0" xfId="0" applyNumberFormat="1" applyFont="1" applyAlignment="1">
      <alignment horizontal="center"/>
    </xf>
    <xf numFmtId="0" fontId="10" fillId="0" borderId="13" xfId="0" applyFont="1" applyBorder="1"/>
    <xf numFmtId="0" fontId="10" fillId="0" borderId="1" xfId="0" applyFont="1" applyBorder="1"/>
    <xf numFmtId="0" fontId="10" fillId="0" borderId="14" xfId="0" applyFont="1" applyBorder="1"/>
    <xf numFmtId="0" fontId="7" fillId="0" borderId="9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0" xfId="0" applyFont="1" applyBorder="1"/>
    <xf numFmtId="0" fontId="7" fillId="0" borderId="17" xfId="0" applyFont="1" applyBorder="1"/>
    <xf numFmtId="0" fontId="13" fillId="0" borderId="18" xfId="0" applyFont="1" applyBorder="1" applyAlignment="1">
      <alignment horizontal="center" vertical="center" readingOrder="2"/>
    </xf>
    <xf numFmtId="0" fontId="13" fillId="0" borderId="11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3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11" fillId="0" borderId="13" xfId="0" applyFont="1" applyBorder="1" applyAlignment="1">
      <alignment vertical="center"/>
    </xf>
    <xf numFmtId="22" fontId="3" fillId="0" borderId="14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readingOrder="2"/>
    </xf>
    <xf numFmtId="3" fontId="7" fillId="0" borderId="19" xfId="0" applyNumberFormat="1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 wrapText="1"/>
    </xf>
    <xf numFmtId="0" fontId="0" fillId="0" borderId="0" xfId="0" applyAlignment="1">
      <alignment horizontal="center" vertical="center"/>
    </xf>
    <xf numFmtId="2" fontId="10" fillId="0" borderId="20" xfId="0" applyNumberFormat="1" applyFont="1" applyBorder="1" applyAlignment="1">
      <alignment horizontal="center" vertical="center" wrapText="1"/>
    </xf>
    <xf numFmtId="2" fontId="7" fillId="0" borderId="0" xfId="0" applyNumberFormat="1" applyFont="1" applyAlignment="1">
      <alignment horizontal="center" vertical="center" wrapText="1"/>
    </xf>
    <xf numFmtId="2" fontId="7" fillId="0" borderId="21" xfId="0" applyNumberFormat="1" applyFont="1" applyBorder="1" applyAlignment="1">
      <alignment horizontal="center" vertical="center" wrapText="1"/>
    </xf>
    <xf numFmtId="2" fontId="7" fillId="0" borderId="2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2" fontId="7" fillId="0" borderId="24" xfId="0" applyNumberFormat="1" applyFont="1" applyBorder="1" applyAlignment="1">
      <alignment horizontal="center" vertical="center" wrapText="1"/>
    </xf>
    <xf numFmtId="2" fontId="7" fillId="0" borderId="25" xfId="0" applyNumberFormat="1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/>
    <xf numFmtId="0" fontId="0" fillId="0" borderId="0" xfId="0" applyAlignment="1">
      <alignment horizontal="center"/>
    </xf>
    <xf numFmtId="0" fontId="20" fillId="0" borderId="26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 readingOrder="2"/>
    </xf>
    <xf numFmtId="0" fontId="21" fillId="0" borderId="31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 readingOrder="2"/>
    </xf>
    <xf numFmtId="0" fontId="21" fillId="0" borderId="33" xfId="0" applyFont="1" applyBorder="1" applyAlignment="1">
      <alignment horizontal="center" vertical="center" wrapText="1"/>
    </xf>
    <xf numFmtId="0" fontId="21" fillId="0" borderId="33" xfId="0" quotePrefix="1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 readingOrder="2"/>
    </xf>
    <xf numFmtId="0" fontId="21" fillId="0" borderId="35" xfId="0" applyFont="1" applyBorder="1" applyAlignment="1">
      <alignment horizontal="center" vertical="center" wrapText="1"/>
    </xf>
    <xf numFmtId="17" fontId="21" fillId="0" borderId="32" xfId="0" applyNumberFormat="1" applyFont="1" applyBorder="1" applyAlignment="1">
      <alignment horizontal="center" vertical="center" wrapText="1" readingOrder="2"/>
    </xf>
    <xf numFmtId="0" fontId="21" fillId="0" borderId="36" xfId="0" applyFont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0" fillId="0" borderId="24" xfId="0" applyBorder="1"/>
    <xf numFmtId="0" fontId="19" fillId="0" borderId="0" xfId="0" applyFont="1"/>
    <xf numFmtId="4" fontId="21" fillId="0" borderId="37" xfId="0" applyNumberFormat="1" applyFont="1" applyBorder="1" applyAlignment="1">
      <alignment horizontal="center" vertical="center" wrapText="1" readingOrder="2"/>
    </xf>
    <xf numFmtId="3" fontId="21" fillId="0" borderId="37" xfId="0" applyNumberFormat="1" applyFont="1" applyBorder="1" applyAlignment="1">
      <alignment horizontal="center" vertical="center" wrapText="1" readingOrder="2"/>
    </xf>
    <xf numFmtId="9" fontId="20" fillId="0" borderId="0" xfId="0" applyNumberFormat="1" applyFont="1"/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center" vertical="center"/>
    </xf>
    <xf numFmtId="0" fontId="21" fillId="0" borderId="38" xfId="0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wrapText="1"/>
    </xf>
    <xf numFmtId="3" fontId="19" fillId="0" borderId="0" xfId="0" applyNumberFormat="1" applyFont="1"/>
    <xf numFmtId="3" fontId="20" fillId="0" borderId="29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21" fillId="0" borderId="40" xfId="0" applyFont="1" applyBorder="1" applyAlignment="1">
      <alignment horizontal="center" vertical="center" wrapText="1"/>
    </xf>
    <xf numFmtId="3" fontId="21" fillId="0" borderId="25" xfId="0" applyNumberFormat="1" applyFont="1" applyBorder="1" applyAlignment="1">
      <alignment horizontal="center" vertical="center" wrapText="1" readingOrder="2"/>
    </xf>
    <xf numFmtId="4" fontId="21" fillId="0" borderId="25" xfId="0" applyNumberFormat="1" applyFont="1" applyBorder="1" applyAlignment="1">
      <alignment horizontal="center" vertical="center" wrapText="1" readingOrder="2"/>
    </xf>
    <xf numFmtId="0" fontId="22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3" fontId="21" fillId="0" borderId="21" xfId="0" applyNumberFormat="1" applyFont="1" applyBorder="1" applyAlignment="1">
      <alignment horizontal="center" vertical="center" wrapText="1" readingOrder="2"/>
    </xf>
    <xf numFmtId="4" fontId="21" fillId="0" borderId="21" xfId="0" applyNumberFormat="1" applyFont="1" applyBorder="1" applyAlignment="1">
      <alignment horizontal="center" vertical="center" wrapText="1" readingOrder="2"/>
    </xf>
    <xf numFmtId="9" fontId="21" fillId="0" borderId="42" xfId="1" applyFont="1" applyFill="1" applyBorder="1" applyAlignment="1">
      <alignment horizontal="center" vertical="center" wrapText="1"/>
    </xf>
    <xf numFmtId="3" fontId="21" fillId="0" borderId="41" xfId="0" applyNumberFormat="1" applyFont="1" applyBorder="1" applyAlignment="1">
      <alignment horizontal="center" vertical="center" wrapText="1" readingOrder="2"/>
    </xf>
    <xf numFmtId="4" fontId="21" fillId="0" borderId="41" xfId="0" applyNumberFormat="1" applyFont="1" applyBorder="1" applyAlignment="1">
      <alignment horizontal="center" vertical="center" wrapText="1" readingOrder="2"/>
    </xf>
    <xf numFmtId="0" fontId="20" fillId="0" borderId="44" xfId="0" applyFont="1" applyBorder="1" applyAlignment="1">
      <alignment horizontal="center" vertical="center" wrapText="1"/>
    </xf>
    <xf numFmtId="3" fontId="21" fillId="0" borderId="45" xfId="0" applyNumberFormat="1" applyFont="1" applyBorder="1" applyAlignment="1">
      <alignment horizontal="center" vertical="center" wrapText="1" readingOrder="2"/>
    </xf>
    <xf numFmtId="4" fontId="21" fillId="0" borderId="45" xfId="0" applyNumberFormat="1" applyFont="1" applyBorder="1" applyAlignment="1">
      <alignment horizontal="center" vertical="center" wrapText="1" readingOrder="2"/>
    </xf>
    <xf numFmtId="0" fontId="22" fillId="0" borderId="47" xfId="0" applyFont="1" applyBorder="1" applyAlignment="1">
      <alignment horizontal="center" vertical="center"/>
    </xf>
    <xf numFmtId="164" fontId="24" fillId="0" borderId="30" xfId="1" applyNumberFormat="1" applyFont="1" applyBorder="1" applyAlignment="1">
      <alignment horizontal="center" vertical="center" wrapText="1" readingOrder="2"/>
    </xf>
    <xf numFmtId="3" fontId="21" fillId="0" borderId="45" xfId="0" applyNumberFormat="1" applyFont="1" applyBorder="1" applyAlignment="1">
      <alignment horizontal="center" vertical="center" readingOrder="2"/>
    </xf>
    <xf numFmtId="164" fontId="24" fillId="0" borderId="32" xfId="1" applyNumberFormat="1" applyFont="1" applyBorder="1" applyAlignment="1">
      <alignment horizontal="center" vertical="center" wrapText="1" readingOrder="2"/>
    </xf>
    <xf numFmtId="3" fontId="21" fillId="0" borderId="41" xfId="0" applyNumberFormat="1" applyFont="1" applyBorder="1" applyAlignment="1">
      <alignment horizontal="center" vertical="center" readingOrder="2"/>
    </xf>
    <xf numFmtId="164" fontId="24" fillId="0" borderId="34" xfId="1" applyNumberFormat="1" applyFont="1" applyBorder="1" applyAlignment="1">
      <alignment horizontal="center" vertical="center" wrapText="1" readingOrder="2"/>
    </xf>
    <xf numFmtId="4" fontId="21" fillId="0" borderId="48" xfId="0" applyNumberFormat="1" applyFont="1" applyBorder="1" applyAlignment="1">
      <alignment horizontal="center" vertical="center" wrapText="1" readingOrder="2"/>
    </xf>
    <xf numFmtId="3" fontId="21" fillId="0" borderId="48" xfId="0" applyNumberFormat="1" applyFont="1" applyBorder="1" applyAlignment="1">
      <alignment horizontal="center" vertical="center" readingOrder="2"/>
    </xf>
    <xf numFmtId="9" fontId="0" fillId="0" borderId="49" xfId="0" applyNumberFormat="1" applyBorder="1" applyAlignment="1">
      <alignment horizontal="center" vertical="center"/>
    </xf>
    <xf numFmtId="9" fontId="0" fillId="0" borderId="50" xfId="0" applyNumberFormat="1" applyBorder="1" applyAlignment="1">
      <alignment horizontal="center" vertical="center"/>
    </xf>
    <xf numFmtId="0" fontId="24" fillId="0" borderId="52" xfId="0" applyFont="1" applyBorder="1" applyAlignment="1">
      <alignment horizontal="center" vertical="center" wrapText="1"/>
    </xf>
    <xf numFmtId="0" fontId="24" fillId="0" borderId="53" xfId="0" applyFont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 readingOrder="2"/>
    </xf>
    <xf numFmtId="0" fontId="24" fillId="0" borderId="53" xfId="0" applyFont="1" applyBorder="1" applyAlignment="1">
      <alignment horizontal="center" vertical="center" wrapText="1" readingOrder="2"/>
    </xf>
    <xf numFmtId="0" fontId="24" fillId="0" borderId="54" xfId="0" applyFont="1" applyBorder="1" applyAlignment="1">
      <alignment horizontal="center" vertical="center" wrapText="1" readingOrder="2"/>
    </xf>
    <xf numFmtId="0" fontId="21" fillId="0" borderId="50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21" fillId="0" borderId="55" xfId="0" applyFont="1" applyBorder="1" applyAlignment="1">
      <alignment horizontal="center" vertical="center" wrapText="1" readingOrder="2"/>
    </xf>
    <xf numFmtId="0" fontId="21" fillId="0" borderId="56" xfId="0" applyFont="1" applyBorder="1" applyAlignment="1">
      <alignment horizontal="center" vertical="center" wrapText="1" readingOrder="2"/>
    </xf>
    <xf numFmtId="4" fontId="16" fillId="0" borderId="21" xfId="0" applyNumberFormat="1" applyFont="1" applyBorder="1" applyAlignment="1">
      <alignment horizontal="center" vertical="center" wrapText="1"/>
    </xf>
    <xf numFmtId="4" fontId="16" fillId="0" borderId="37" xfId="0" applyNumberFormat="1" applyFont="1" applyBorder="1" applyAlignment="1">
      <alignment horizontal="center" vertical="center" wrapText="1"/>
    </xf>
    <xf numFmtId="3" fontId="21" fillId="0" borderId="57" xfId="0" applyNumberFormat="1" applyFont="1" applyBorder="1" applyAlignment="1">
      <alignment horizontal="center" vertical="center" wrapText="1" readingOrder="2"/>
    </xf>
    <xf numFmtId="3" fontId="21" fillId="0" borderId="58" xfId="0" applyNumberFormat="1" applyFont="1" applyBorder="1" applyAlignment="1">
      <alignment horizontal="center" vertical="center" readingOrder="2"/>
    </xf>
    <xf numFmtId="3" fontId="21" fillId="0" borderId="21" xfId="0" applyNumberFormat="1" applyFont="1" applyBorder="1" applyAlignment="1">
      <alignment horizontal="center" vertical="center" readingOrder="2"/>
    </xf>
    <xf numFmtId="3" fontId="21" fillId="0" borderId="37" xfId="0" applyNumberFormat="1" applyFont="1" applyBorder="1" applyAlignment="1">
      <alignment horizontal="center" vertical="center" readingOrder="2"/>
    </xf>
    <xf numFmtId="0" fontId="21" fillId="0" borderId="49" xfId="0" applyFont="1" applyBorder="1" applyAlignment="1">
      <alignment horizontal="center" vertical="center" wrapText="1" readingOrder="2"/>
    </xf>
    <xf numFmtId="0" fontId="21" fillId="0" borderId="50" xfId="0" applyFont="1" applyBorder="1" applyAlignment="1">
      <alignment horizontal="center" vertical="center" wrapText="1" readingOrder="2"/>
    </xf>
    <xf numFmtId="0" fontId="21" fillId="0" borderId="51" xfId="0" applyFont="1" applyBorder="1" applyAlignment="1">
      <alignment horizontal="center" vertical="center" wrapText="1" readingOrder="2"/>
    </xf>
    <xf numFmtId="0" fontId="19" fillId="0" borderId="0" xfId="0" applyFont="1" applyAlignment="1">
      <alignment horizontal="right"/>
    </xf>
    <xf numFmtId="0" fontId="17" fillId="0" borderId="0" xfId="0" applyFont="1" applyAlignment="1">
      <alignment horizontal="center" wrapText="1"/>
    </xf>
    <xf numFmtId="0" fontId="0" fillId="0" borderId="61" xfId="0" applyBorder="1" applyAlignment="1">
      <alignment horizontal="center" vertical="center"/>
    </xf>
    <xf numFmtId="0" fontId="25" fillId="0" borderId="49" xfId="0" applyFont="1" applyBorder="1" applyAlignment="1">
      <alignment horizontal="center" vertical="center" wrapText="1"/>
    </xf>
    <xf numFmtId="0" fontId="25" fillId="0" borderId="50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/>
    </xf>
    <xf numFmtId="0" fontId="24" fillId="0" borderId="62" xfId="0" applyFont="1" applyBorder="1" applyAlignment="1">
      <alignment horizontal="center" vertical="center" wrapText="1"/>
    </xf>
    <xf numFmtId="0" fontId="24" fillId="0" borderId="63" xfId="0" applyFont="1" applyBorder="1" applyAlignment="1">
      <alignment horizontal="center" vertical="center" wrapText="1"/>
    </xf>
    <xf numFmtId="0" fontId="24" fillId="0" borderId="64" xfId="0" applyFont="1" applyBorder="1" applyAlignment="1">
      <alignment horizontal="center" vertical="center" wrapText="1"/>
    </xf>
    <xf numFmtId="0" fontId="0" fillId="0" borderId="53" xfId="0" applyBorder="1" applyAlignment="1">
      <alignment horizontal="center"/>
    </xf>
    <xf numFmtId="9" fontId="21" fillId="0" borderId="65" xfId="1" applyFont="1" applyBorder="1" applyAlignment="1">
      <alignment horizontal="center" vertical="center" wrapText="1" readingOrder="2"/>
    </xf>
    <xf numFmtId="9" fontId="21" fillId="0" borderId="43" xfId="1" applyFont="1" applyBorder="1" applyAlignment="1">
      <alignment horizontal="center" vertical="center" wrapText="1" readingOrder="2"/>
    </xf>
    <xf numFmtId="9" fontId="21" fillId="0" borderId="46" xfId="1" applyFont="1" applyBorder="1" applyAlignment="1">
      <alignment horizontal="center" vertical="center" wrapText="1" readingOrder="2"/>
    </xf>
    <xf numFmtId="4" fontId="21" fillId="0" borderId="58" xfId="0" applyNumberFormat="1" applyFont="1" applyBorder="1" applyAlignment="1">
      <alignment horizontal="center" vertical="center" wrapText="1" readingOrder="2"/>
    </xf>
    <xf numFmtId="4" fontId="21" fillId="0" borderId="21" xfId="0" applyNumberFormat="1" applyFont="1" applyBorder="1" applyAlignment="1">
      <alignment horizontal="center" vertical="center" wrapText="1" readingOrder="2"/>
    </xf>
    <xf numFmtId="4" fontId="21" fillId="0" borderId="37" xfId="0" applyNumberFormat="1" applyFont="1" applyBorder="1" applyAlignment="1">
      <alignment horizontal="center" vertical="center" wrapText="1" readingOrder="2"/>
    </xf>
    <xf numFmtId="0" fontId="0" fillId="0" borderId="24" xfId="0" applyBorder="1" applyAlignment="1">
      <alignment horizontal="center"/>
    </xf>
    <xf numFmtId="3" fontId="21" fillId="0" borderId="66" xfId="0" applyNumberFormat="1" applyFont="1" applyBorder="1" applyAlignment="1">
      <alignment horizontal="center" vertical="center" wrapText="1" readingOrder="2"/>
    </xf>
    <xf numFmtId="4" fontId="16" fillId="0" borderId="58" xfId="0" applyNumberFormat="1" applyFont="1" applyBorder="1" applyAlignment="1">
      <alignment horizontal="center" vertical="center" readingOrder="2"/>
    </xf>
    <xf numFmtId="4" fontId="16" fillId="0" borderId="21" xfId="0" applyNumberFormat="1" applyFont="1" applyBorder="1" applyAlignment="1">
      <alignment horizontal="center" vertical="center" readingOrder="2"/>
    </xf>
    <xf numFmtId="4" fontId="16" fillId="0" borderId="37" xfId="0" applyNumberFormat="1" applyFont="1" applyBorder="1" applyAlignment="1">
      <alignment horizontal="center" vertical="center" readingOrder="2"/>
    </xf>
    <xf numFmtId="3" fontId="21" fillId="0" borderId="67" xfId="0" applyNumberFormat="1" applyFont="1" applyBorder="1" applyAlignment="1">
      <alignment horizontal="center" vertical="center" wrapText="1" readingOrder="2"/>
    </xf>
    <xf numFmtId="3" fontId="21" fillId="0" borderId="68" xfId="0" applyNumberFormat="1" applyFont="1" applyBorder="1" applyAlignment="1">
      <alignment horizontal="center" vertical="center" wrapText="1" readingOrder="2"/>
    </xf>
    <xf numFmtId="3" fontId="21" fillId="0" borderId="59" xfId="0" applyNumberFormat="1" applyFont="1" applyBorder="1" applyAlignment="1">
      <alignment horizontal="center" vertical="center" wrapText="1" readingOrder="2"/>
    </xf>
    <xf numFmtId="3" fontId="21" fillId="0" borderId="60" xfId="0" applyNumberFormat="1" applyFont="1" applyBorder="1" applyAlignment="1">
      <alignment horizontal="center" vertical="center" wrapText="1" readingOrder="2"/>
    </xf>
    <xf numFmtId="0" fontId="21" fillId="0" borderId="52" xfId="0" applyFont="1" applyBorder="1" applyAlignment="1">
      <alignment horizontal="center" vertical="center" wrapText="1" readingOrder="2"/>
    </xf>
    <xf numFmtId="0" fontId="21" fillId="0" borderId="54" xfId="0" applyFont="1" applyBorder="1" applyAlignment="1">
      <alignment horizontal="center" vertical="center" wrapText="1" readingOrder="2"/>
    </xf>
    <xf numFmtId="0" fontId="21" fillId="0" borderId="69" xfId="0" applyFont="1" applyBorder="1" applyAlignment="1">
      <alignment horizontal="center" vertical="center" wrapText="1" readingOrder="2"/>
    </xf>
    <xf numFmtId="0" fontId="21" fillId="0" borderId="70" xfId="0" applyFont="1" applyBorder="1" applyAlignment="1">
      <alignment horizontal="center" vertical="center" wrapText="1" readingOrder="2"/>
    </xf>
    <xf numFmtId="9" fontId="0" fillId="0" borderId="51" xfId="0" applyNumberFormat="1" applyBorder="1" applyAlignment="1">
      <alignment horizontal="center" vertical="center"/>
    </xf>
    <xf numFmtId="0" fontId="24" fillId="0" borderId="34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71" xfId="0" applyFont="1" applyBorder="1" applyAlignment="1">
      <alignment horizontal="center" vertical="center" wrapText="1"/>
    </xf>
    <xf numFmtId="9" fontId="21" fillId="0" borderId="65" xfId="1" applyFont="1" applyBorder="1" applyAlignment="1">
      <alignment horizontal="center" vertical="center" wrapText="1"/>
    </xf>
    <xf numFmtId="9" fontId="21" fillId="0" borderId="43" xfId="1" applyFont="1" applyBorder="1" applyAlignment="1">
      <alignment horizontal="center" vertical="center" wrapText="1"/>
    </xf>
    <xf numFmtId="9" fontId="21" fillId="0" borderId="46" xfId="1" applyFont="1" applyBorder="1" applyAlignment="1">
      <alignment horizontal="center" vertical="center" wrapText="1"/>
    </xf>
    <xf numFmtId="3" fontId="21" fillId="0" borderId="58" xfId="0" applyNumberFormat="1" applyFont="1" applyBorder="1" applyAlignment="1">
      <alignment horizontal="center" vertical="center" wrapText="1" readingOrder="2"/>
    </xf>
    <xf numFmtId="3" fontId="21" fillId="0" borderId="21" xfId="0" applyNumberFormat="1" applyFont="1" applyBorder="1" applyAlignment="1">
      <alignment horizontal="center" vertical="center" wrapText="1" readingOrder="2"/>
    </xf>
    <xf numFmtId="3" fontId="21" fillId="0" borderId="37" xfId="0" applyNumberFormat="1" applyFont="1" applyBorder="1" applyAlignment="1">
      <alignment horizontal="center" vertical="center" wrapText="1" readingOrder="2"/>
    </xf>
    <xf numFmtId="3" fontId="21" fillId="0" borderId="72" xfId="0" applyNumberFormat="1" applyFont="1" applyBorder="1" applyAlignment="1">
      <alignment horizontal="center" vertical="center" wrapText="1" readingOrder="2"/>
    </xf>
    <xf numFmtId="3" fontId="21" fillId="0" borderId="73" xfId="0" applyNumberFormat="1" applyFont="1" applyBorder="1" applyAlignment="1">
      <alignment horizontal="center" vertical="center" wrapText="1" readingOrder="2"/>
    </xf>
    <xf numFmtId="3" fontId="21" fillId="0" borderId="74" xfId="0" applyNumberFormat="1" applyFont="1" applyBorder="1" applyAlignment="1">
      <alignment horizontal="center" vertical="center" wrapText="1" readingOrder="2"/>
    </xf>
    <xf numFmtId="0" fontId="21" fillId="0" borderId="49" xfId="0" applyFont="1" applyBorder="1" applyAlignment="1">
      <alignment horizontal="center" vertical="center" wrapText="1"/>
    </xf>
    <xf numFmtId="0" fontId="21" fillId="0" borderId="75" xfId="0" applyFont="1" applyBorder="1" applyAlignment="1">
      <alignment horizontal="center" vertical="center" wrapText="1" readingOrder="2"/>
    </xf>
    <xf numFmtId="0" fontId="21" fillId="0" borderId="76" xfId="0" applyFont="1" applyBorder="1" applyAlignment="1">
      <alignment horizontal="center" vertical="center" wrapText="1" readingOrder="2"/>
    </xf>
    <xf numFmtId="4" fontId="16" fillId="0" borderId="58" xfId="0" applyNumberFormat="1" applyFont="1" applyBorder="1" applyAlignment="1">
      <alignment horizontal="center" vertical="center" wrapText="1"/>
    </xf>
    <xf numFmtId="0" fontId="21" fillId="0" borderId="62" xfId="0" applyFont="1" applyBorder="1" applyAlignment="1">
      <alignment horizontal="center" vertical="center" wrapText="1" readingOrder="2"/>
    </xf>
    <xf numFmtId="0" fontId="21" fillId="0" borderId="64" xfId="0" applyFont="1" applyBorder="1" applyAlignment="1">
      <alignment horizontal="center" vertical="center" wrapText="1" readingOrder="2"/>
    </xf>
    <xf numFmtId="2" fontId="15" fillId="0" borderId="77" xfId="0" applyNumberFormat="1" applyFont="1" applyBorder="1" applyAlignment="1">
      <alignment horizontal="center" vertical="center" wrapText="1"/>
    </xf>
    <xf numFmtId="2" fontId="15" fillId="0" borderId="78" xfId="0" applyNumberFormat="1" applyFont="1" applyBorder="1" applyAlignment="1">
      <alignment horizontal="center" vertical="center" wrapText="1"/>
    </xf>
    <xf numFmtId="2" fontId="15" fillId="0" borderId="79" xfId="0" applyNumberFormat="1" applyFont="1" applyBorder="1" applyAlignment="1">
      <alignment horizontal="center" vertical="center" wrapText="1"/>
    </xf>
    <xf numFmtId="0" fontId="9" fillId="0" borderId="80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9" fillId="0" borderId="82" xfId="0" applyFont="1" applyBorder="1" applyAlignment="1">
      <alignment horizontal="center" vertical="center" wrapText="1"/>
    </xf>
    <xf numFmtId="0" fontId="13" fillId="0" borderId="77" xfId="0" applyFont="1" applyBorder="1" applyAlignment="1">
      <alignment horizontal="center" vertical="center" wrapText="1"/>
    </xf>
    <xf numFmtId="0" fontId="13" fillId="0" borderId="8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right" vertical="top" wrapText="1" readingOrder="2"/>
    </xf>
    <xf numFmtId="0" fontId="8" fillId="0" borderId="12" xfId="0" applyFont="1" applyBorder="1" applyAlignment="1">
      <alignment horizontal="right" vertical="top" wrapText="1" readingOrder="2"/>
    </xf>
    <xf numFmtId="0" fontId="8" fillId="0" borderId="4" xfId="0" applyFont="1" applyBorder="1" applyAlignment="1">
      <alignment horizontal="right" vertical="top" wrapText="1" readingOrder="2"/>
    </xf>
    <xf numFmtId="0" fontId="8" fillId="0" borderId="13" xfId="0" applyFont="1" applyBorder="1" applyAlignment="1">
      <alignment horizontal="right" vertical="top" wrapText="1" readingOrder="2"/>
    </xf>
    <xf numFmtId="0" fontId="8" fillId="0" borderId="1" xfId="0" applyFont="1" applyBorder="1" applyAlignment="1">
      <alignment horizontal="right" vertical="top" wrapText="1" readingOrder="2"/>
    </xf>
    <xf numFmtId="0" fontId="8" fillId="0" borderId="14" xfId="0" applyFont="1" applyBorder="1" applyAlignment="1">
      <alignment horizontal="right" vertical="top" wrapText="1" readingOrder="2"/>
    </xf>
    <xf numFmtId="0" fontId="9" fillId="0" borderId="17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6" fillId="0" borderId="84" xfId="0" applyFont="1" applyBorder="1" applyAlignment="1">
      <alignment horizontal="center" vertical="center" wrapText="1"/>
    </xf>
    <xf numFmtId="0" fontId="6" fillId="0" borderId="82" xfId="0" applyFont="1" applyBorder="1" applyAlignment="1">
      <alignment horizontal="center" vertical="center" wrapText="1"/>
    </xf>
    <xf numFmtId="0" fontId="13" fillId="0" borderId="85" xfId="0" applyFont="1" applyBorder="1" applyAlignment="1">
      <alignment horizontal="center" vertical="center" wrapText="1" readingOrder="2"/>
    </xf>
    <xf numFmtId="0" fontId="13" fillId="0" borderId="86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2" fontId="15" fillId="0" borderId="3" xfId="0" applyNumberFormat="1" applyFont="1" applyBorder="1" applyAlignment="1">
      <alignment horizontal="center" vertical="center" wrapText="1"/>
    </xf>
    <xf numFmtId="2" fontId="18" fillId="0" borderId="87" xfId="0" applyNumberFormat="1" applyFont="1" applyBorder="1" applyAlignment="1">
      <alignment horizontal="center" vertical="center" wrapText="1"/>
    </xf>
    <xf numFmtId="2" fontId="18" fillId="0" borderId="23" xfId="0" applyNumberFormat="1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readingOrder="2"/>
    </xf>
    <xf numFmtId="0" fontId="13" fillId="0" borderId="4" xfId="0" applyFont="1" applyBorder="1" applyAlignment="1">
      <alignment horizontal="center" vertical="center" readingOrder="2"/>
    </xf>
    <xf numFmtId="0" fontId="13" fillId="0" borderId="13" xfId="0" applyFont="1" applyBorder="1" applyAlignment="1">
      <alignment horizontal="center" vertical="center" readingOrder="2"/>
    </xf>
    <xf numFmtId="0" fontId="13" fillId="0" borderId="14" xfId="0" applyFont="1" applyBorder="1" applyAlignment="1">
      <alignment horizontal="center" vertical="center" readingOrder="2"/>
    </xf>
    <xf numFmtId="0" fontId="13" fillId="0" borderId="88" xfId="0" applyFont="1" applyBorder="1" applyAlignment="1">
      <alignment horizontal="center" vertical="center" wrapText="1" readingOrder="2"/>
    </xf>
    <xf numFmtId="0" fontId="6" fillId="0" borderId="80" xfId="0" applyFont="1" applyBorder="1" applyAlignment="1">
      <alignment horizontal="center" vertical="center" wrapText="1"/>
    </xf>
    <xf numFmtId="0" fontId="6" fillId="0" borderId="89" xfId="0" applyFont="1" applyBorder="1" applyAlignment="1">
      <alignment horizontal="center" vertical="center" wrapText="1"/>
    </xf>
    <xf numFmtId="0" fontId="7" fillId="0" borderId="90" xfId="0" applyFont="1" applyBorder="1" applyAlignment="1">
      <alignment horizontal="center" vertical="center" wrapText="1"/>
    </xf>
    <xf numFmtId="0" fontId="7" fillId="0" borderId="91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92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2" fontId="18" fillId="0" borderId="7" xfId="0" applyNumberFormat="1" applyFont="1" applyBorder="1" applyAlignment="1">
      <alignment horizontal="center" vertical="center" wrapText="1"/>
    </xf>
    <xf numFmtId="0" fontId="7" fillId="0" borderId="93" xfId="0" applyFont="1" applyBorder="1" applyAlignment="1">
      <alignment horizontal="center" vertical="center" wrapText="1"/>
    </xf>
    <xf numFmtId="2" fontId="18" fillId="0" borderId="18" xfId="0" applyNumberFormat="1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13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9"/>
  <sheetViews>
    <sheetView rightToLeft="1" tabSelected="1" topLeftCell="A38" zoomScale="70" zoomScaleNormal="70" zoomScaleSheetLayoutView="140" workbookViewId="0">
      <selection activeCell="L42" sqref="L42:L47"/>
    </sheetView>
  </sheetViews>
  <sheetFormatPr defaultRowHeight="13.8" x14ac:dyDescent="0.25"/>
  <cols>
    <col min="1" max="1" width="11.21875" customWidth="1"/>
    <col min="2" max="2" width="19.77734375" customWidth="1"/>
    <col min="3" max="3" width="18" customWidth="1"/>
    <col min="4" max="4" width="20.5546875" customWidth="1"/>
    <col min="5" max="5" width="10.44140625" customWidth="1"/>
    <col min="6" max="6" width="7.44140625" customWidth="1"/>
    <col min="7" max="7" width="8.44140625" style="56" customWidth="1"/>
    <col min="8" max="8" width="11.77734375" customWidth="1"/>
    <col min="9" max="9" width="9.77734375" customWidth="1"/>
    <col min="10" max="10" width="7.44140625" style="78" bestFit="1" customWidth="1"/>
    <col min="11" max="11" width="8.5546875" style="78" customWidth="1"/>
    <col min="12" max="12" width="9.21875" style="44" customWidth="1"/>
  </cols>
  <sheetData>
    <row r="1" spans="1:13" ht="16.8" x14ac:dyDescent="0.3">
      <c r="A1" s="127" t="s">
        <v>19</v>
      </c>
      <c r="B1" s="127"/>
      <c r="C1" s="127"/>
      <c r="D1" s="73"/>
      <c r="E1" s="73"/>
      <c r="F1" s="73"/>
      <c r="G1" s="82"/>
      <c r="H1" s="73"/>
      <c r="I1" s="73"/>
      <c r="J1" s="76"/>
      <c r="K1" s="77"/>
      <c r="L1" s="88" t="s">
        <v>31</v>
      </c>
      <c r="M1" s="89">
        <v>7</v>
      </c>
    </row>
    <row r="2" spans="1:13" ht="14.4" thickBot="1" x14ac:dyDescent="0.3">
      <c r="L2" s="88" t="s">
        <v>32</v>
      </c>
      <c r="M2" s="89">
        <v>10</v>
      </c>
    </row>
    <row r="3" spans="1:13" s="57" customFormat="1" ht="31.5" customHeight="1" thickBot="1" x14ac:dyDescent="0.3">
      <c r="A3" s="58" t="s">
        <v>20</v>
      </c>
      <c r="B3" s="58" t="s">
        <v>21</v>
      </c>
      <c r="C3" s="59" t="s">
        <v>29</v>
      </c>
      <c r="D3" s="160" t="s">
        <v>22</v>
      </c>
      <c r="E3" s="161"/>
      <c r="F3" s="60" t="s">
        <v>2</v>
      </c>
      <c r="G3" s="83" t="s">
        <v>23</v>
      </c>
      <c r="H3" s="61" t="s">
        <v>24</v>
      </c>
      <c r="I3" s="61" t="s">
        <v>17</v>
      </c>
      <c r="J3" s="61" t="s">
        <v>25</v>
      </c>
      <c r="K3" s="95" t="s">
        <v>26</v>
      </c>
      <c r="L3" s="98" t="s">
        <v>33</v>
      </c>
      <c r="M3" s="89">
        <f>M2-M1</f>
        <v>3</v>
      </c>
    </row>
    <row r="4" spans="1:13" s="71" customFormat="1" ht="14.25" customHeight="1" x14ac:dyDescent="0.25">
      <c r="A4" s="124" t="s">
        <v>64</v>
      </c>
      <c r="B4" s="124" t="s">
        <v>83</v>
      </c>
      <c r="C4" s="124" t="s">
        <v>48</v>
      </c>
      <c r="D4" s="62" t="s">
        <v>44</v>
      </c>
      <c r="E4" s="63">
        <v>0</v>
      </c>
      <c r="F4" s="137">
        <v>0.1</v>
      </c>
      <c r="G4" s="121"/>
      <c r="H4" s="140">
        <f>IF(G4&lt;J4,0,IF(G4=J4,$M$1,IF(G4&gt;K4,$M$2,$M$3/(K4-J4)*(G4-J4)+$M$1)))</f>
        <v>0</v>
      </c>
      <c r="I4" s="145"/>
      <c r="J4" s="165">
        <v>5</v>
      </c>
      <c r="K4" s="168">
        <v>10</v>
      </c>
      <c r="L4" s="106">
        <f>SUM(F4:F35)</f>
        <v>1</v>
      </c>
    </row>
    <row r="5" spans="1:13" s="71" customFormat="1" ht="14.25" customHeight="1" x14ac:dyDescent="0.25">
      <c r="A5" s="125"/>
      <c r="B5" s="125"/>
      <c r="C5" s="125"/>
      <c r="D5" s="64" t="s">
        <v>45</v>
      </c>
      <c r="E5" s="65">
        <f>$M$1</f>
        <v>7</v>
      </c>
      <c r="F5" s="138"/>
      <c r="G5" s="122"/>
      <c r="H5" s="141"/>
      <c r="I5" s="146"/>
      <c r="J5" s="166"/>
      <c r="K5" s="169"/>
      <c r="L5" s="107"/>
    </row>
    <row r="6" spans="1:13" ht="27.6" x14ac:dyDescent="0.25">
      <c r="A6" s="125"/>
      <c r="B6" s="125"/>
      <c r="C6" s="125"/>
      <c r="D6" s="64" t="s">
        <v>46</v>
      </c>
      <c r="E6" s="66" t="s">
        <v>61</v>
      </c>
      <c r="F6" s="138"/>
      <c r="G6" s="122"/>
      <c r="H6" s="141"/>
      <c r="I6" s="146"/>
      <c r="J6" s="166"/>
      <c r="K6" s="169"/>
      <c r="L6" s="107"/>
    </row>
    <row r="7" spans="1:13" s="71" customFormat="1" ht="15" customHeight="1" thickBot="1" x14ac:dyDescent="0.3">
      <c r="A7" s="125"/>
      <c r="B7" s="125"/>
      <c r="C7" s="126"/>
      <c r="D7" s="67" t="s">
        <v>47</v>
      </c>
      <c r="E7" s="68">
        <v>10</v>
      </c>
      <c r="F7" s="139"/>
      <c r="G7" s="123"/>
      <c r="H7" s="142"/>
      <c r="I7" s="146"/>
      <c r="J7" s="167"/>
      <c r="K7" s="170"/>
      <c r="L7" s="107"/>
    </row>
    <row r="8" spans="1:13" s="71" customFormat="1" ht="14.25" customHeight="1" x14ac:dyDescent="0.25">
      <c r="A8" s="125"/>
      <c r="B8" s="125"/>
      <c r="C8" s="124" t="s">
        <v>49</v>
      </c>
      <c r="D8" s="62" t="s">
        <v>50</v>
      </c>
      <c r="E8" s="63">
        <v>0</v>
      </c>
      <c r="F8" s="162">
        <v>0.1</v>
      </c>
      <c r="G8" s="121"/>
      <c r="H8" s="140">
        <f>IF(G8&lt;J8,0,IF(G8=J8,$M$1,IF(G8&gt;K8,$M$2,$M$3/(K8-J8)*(G8-J8)+$M$1)))</f>
        <v>0</v>
      </c>
      <c r="I8" s="146"/>
      <c r="J8" s="165">
        <v>5</v>
      </c>
      <c r="K8" s="168">
        <v>10</v>
      </c>
      <c r="L8" s="107"/>
    </row>
    <row r="9" spans="1:13" s="71" customFormat="1" ht="14.25" customHeight="1" x14ac:dyDescent="0.25">
      <c r="A9" s="125"/>
      <c r="B9" s="125"/>
      <c r="C9" s="125"/>
      <c r="D9" s="64" t="s">
        <v>51</v>
      </c>
      <c r="E9" s="65">
        <f>$M$1</f>
        <v>7</v>
      </c>
      <c r="F9" s="163"/>
      <c r="G9" s="122"/>
      <c r="H9" s="141"/>
      <c r="I9" s="146"/>
      <c r="J9" s="166"/>
      <c r="K9" s="169"/>
      <c r="L9" s="107"/>
    </row>
    <row r="10" spans="1:13" ht="27.6" x14ac:dyDescent="0.25">
      <c r="A10" s="125"/>
      <c r="B10" s="125"/>
      <c r="C10" s="125"/>
      <c r="D10" s="69" t="s">
        <v>52</v>
      </c>
      <c r="E10" s="66" t="s">
        <v>60</v>
      </c>
      <c r="F10" s="163"/>
      <c r="G10" s="122"/>
      <c r="H10" s="141"/>
      <c r="I10" s="146"/>
      <c r="J10" s="166"/>
      <c r="K10" s="169"/>
      <c r="L10" s="107"/>
    </row>
    <row r="11" spans="1:13" ht="15" customHeight="1" thickBot="1" x14ac:dyDescent="0.3">
      <c r="A11" s="125"/>
      <c r="B11" s="125"/>
      <c r="C11" s="125"/>
      <c r="D11" s="70" t="s">
        <v>53</v>
      </c>
      <c r="E11" s="85">
        <v>10</v>
      </c>
      <c r="F11" s="164"/>
      <c r="G11" s="123"/>
      <c r="H11" s="142"/>
      <c r="I11" s="146"/>
      <c r="J11" s="167"/>
      <c r="K11" s="170"/>
      <c r="L11" s="107"/>
    </row>
    <row r="12" spans="1:13" s="71" customFormat="1" ht="14.25" customHeight="1" x14ac:dyDescent="0.25">
      <c r="A12" s="125"/>
      <c r="B12" s="125"/>
      <c r="C12" s="124" t="s">
        <v>54</v>
      </c>
      <c r="D12" s="62" t="s">
        <v>55</v>
      </c>
      <c r="E12" s="63">
        <v>0</v>
      </c>
      <c r="F12" s="162">
        <v>0.1</v>
      </c>
      <c r="G12" s="121"/>
      <c r="H12" s="140">
        <f>IF(G12&lt;J12,0,IF(G12=J12,$M$1,IF(G12&gt;K12,$M$2,$M$3/(K12-J12)*(G12-J12)+$M$1)))</f>
        <v>0</v>
      </c>
      <c r="I12" s="146"/>
      <c r="J12" s="165">
        <v>2</v>
      </c>
      <c r="K12" s="168">
        <v>4</v>
      </c>
      <c r="L12" s="107"/>
    </row>
    <row r="13" spans="1:13" s="71" customFormat="1" ht="14.25" customHeight="1" x14ac:dyDescent="0.25">
      <c r="A13" s="125"/>
      <c r="B13" s="125"/>
      <c r="C13" s="125"/>
      <c r="D13" s="64" t="s">
        <v>56</v>
      </c>
      <c r="E13" s="65">
        <f>$M$1</f>
        <v>7</v>
      </c>
      <c r="F13" s="163"/>
      <c r="G13" s="122"/>
      <c r="H13" s="141"/>
      <c r="I13" s="146"/>
      <c r="J13" s="166"/>
      <c r="K13" s="169"/>
      <c r="L13" s="107"/>
    </row>
    <row r="14" spans="1:13" ht="27.6" x14ac:dyDescent="0.25">
      <c r="A14" s="125"/>
      <c r="B14" s="125"/>
      <c r="C14" s="125"/>
      <c r="D14" s="69" t="s">
        <v>58</v>
      </c>
      <c r="E14" s="66" t="s">
        <v>59</v>
      </c>
      <c r="F14" s="163"/>
      <c r="G14" s="122"/>
      <c r="H14" s="141"/>
      <c r="I14" s="146"/>
      <c r="J14" s="166"/>
      <c r="K14" s="169"/>
      <c r="L14" s="107"/>
    </row>
    <row r="15" spans="1:13" ht="15" customHeight="1" thickBot="1" x14ac:dyDescent="0.3">
      <c r="A15" s="125"/>
      <c r="B15" s="125"/>
      <c r="C15" s="125"/>
      <c r="D15" s="70" t="s">
        <v>57</v>
      </c>
      <c r="E15" s="85">
        <v>10</v>
      </c>
      <c r="F15" s="164"/>
      <c r="G15" s="123"/>
      <c r="H15" s="142"/>
      <c r="I15" s="146"/>
      <c r="J15" s="167"/>
      <c r="K15" s="170"/>
      <c r="L15" s="107"/>
    </row>
    <row r="16" spans="1:13" ht="29.25" customHeight="1" x14ac:dyDescent="0.25">
      <c r="A16" s="125"/>
      <c r="B16" s="125"/>
      <c r="C16" s="171" t="s">
        <v>41</v>
      </c>
      <c r="D16" s="62" t="s">
        <v>42</v>
      </c>
      <c r="E16" s="80">
        <v>0</v>
      </c>
      <c r="F16" s="137">
        <v>0.2</v>
      </c>
      <c r="G16" s="121"/>
      <c r="H16" s="140">
        <f>G16</f>
        <v>0</v>
      </c>
      <c r="I16" s="146"/>
      <c r="J16" s="148"/>
      <c r="K16" s="150"/>
      <c r="L16" s="107"/>
    </row>
    <row r="17" spans="1:12" ht="29.25" customHeight="1" thickBot="1" x14ac:dyDescent="0.3">
      <c r="A17" s="125"/>
      <c r="B17" s="126"/>
      <c r="C17" s="115"/>
      <c r="D17" s="67" t="s">
        <v>43</v>
      </c>
      <c r="E17" s="81">
        <v>10</v>
      </c>
      <c r="F17" s="139"/>
      <c r="G17" s="123"/>
      <c r="H17" s="142"/>
      <c r="I17" s="146"/>
      <c r="J17" s="149"/>
      <c r="K17" s="151"/>
      <c r="L17" s="107"/>
    </row>
    <row r="18" spans="1:12" s="71" customFormat="1" ht="14.25" customHeight="1" x14ac:dyDescent="0.25">
      <c r="A18" s="125"/>
      <c r="B18" s="124" t="s">
        <v>82</v>
      </c>
      <c r="C18" s="124" t="s">
        <v>48</v>
      </c>
      <c r="D18" s="62" t="s">
        <v>44</v>
      </c>
      <c r="E18" s="63">
        <v>0</v>
      </c>
      <c r="F18" s="137">
        <v>0.1</v>
      </c>
      <c r="G18" s="121"/>
      <c r="H18" s="140">
        <f>IF(G18&lt;J18,0,IF(G18=J18,$M$1,IF(G18&gt;K18,$M$2,$M$3/(K18-J18)*(G18-J18)+$M$1)))</f>
        <v>0</v>
      </c>
      <c r="I18" s="146"/>
      <c r="J18" s="165">
        <v>5</v>
      </c>
      <c r="K18" s="168">
        <v>10</v>
      </c>
      <c r="L18" s="107"/>
    </row>
    <row r="19" spans="1:12" s="71" customFormat="1" ht="14.25" customHeight="1" x14ac:dyDescent="0.25">
      <c r="A19" s="125"/>
      <c r="B19" s="125"/>
      <c r="C19" s="125"/>
      <c r="D19" s="64" t="s">
        <v>45</v>
      </c>
      <c r="E19" s="65">
        <f>$M$1</f>
        <v>7</v>
      </c>
      <c r="F19" s="138"/>
      <c r="G19" s="122"/>
      <c r="H19" s="141"/>
      <c r="I19" s="146"/>
      <c r="J19" s="166"/>
      <c r="K19" s="169"/>
      <c r="L19" s="107"/>
    </row>
    <row r="20" spans="1:12" ht="27.6" x14ac:dyDescent="0.25">
      <c r="A20" s="125"/>
      <c r="B20" s="125"/>
      <c r="C20" s="125"/>
      <c r="D20" s="64" t="s">
        <v>46</v>
      </c>
      <c r="E20" s="66" t="s">
        <v>61</v>
      </c>
      <c r="F20" s="138"/>
      <c r="G20" s="122"/>
      <c r="H20" s="141"/>
      <c r="I20" s="146"/>
      <c r="J20" s="166"/>
      <c r="K20" s="169"/>
      <c r="L20" s="107"/>
    </row>
    <row r="21" spans="1:12" s="71" customFormat="1" ht="15" customHeight="1" thickBot="1" x14ac:dyDescent="0.3">
      <c r="A21" s="125"/>
      <c r="B21" s="125"/>
      <c r="C21" s="126"/>
      <c r="D21" s="67" t="s">
        <v>47</v>
      </c>
      <c r="E21" s="68">
        <v>10</v>
      </c>
      <c r="F21" s="139"/>
      <c r="G21" s="123"/>
      <c r="H21" s="142"/>
      <c r="I21" s="146"/>
      <c r="J21" s="167"/>
      <c r="K21" s="170"/>
      <c r="L21" s="107"/>
    </row>
    <row r="22" spans="1:12" s="71" customFormat="1" ht="14.25" customHeight="1" x14ac:dyDescent="0.25">
      <c r="A22" s="125"/>
      <c r="B22" s="125"/>
      <c r="C22" s="124" t="s">
        <v>49</v>
      </c>
      <c r="D22" s="62" t="s">
        <v>50</v>
      </c>
      <c r="E22" s="63">
        <v>0</v>
      </c>
      <c r="F22" s="162">
        <v>0.1</v>
      </c>
      <c r="G22" s="121"/>
      <c r="H22" s="140">
        <f>IF(G22&lt;J22,0,IF(G22=J22,$M$1,IF(G22&gt;K22,$M$2,$M$3/(K22-J22)*(G22-J22)+$M$1)))</f>
        <v>0</v>
      </c>
      <c r="I22" s="146"/>
      <c r="J22" s="165">
        <v>5</v>
      </c>
      <c r="K22" s="168">
        <v>10</v>
      </c>
      <c r="L22" s="107"/>
    </row>
    <row r="23" spans="1:12" s="71" customFormat="1" ht="14.25" customHeight="1" x14ac:dyDescent="0.25">
      <c r="A23" s="125"/>
      <c r="B23" s="125"/>
      <c r="C23" s="125"/>
      <c r="D23" s="64" t="s">
        <v>51</v>
      </c>
      <c r="E23" s="65">
        <f>$M$1</f>
        <v>7</v>
      </c>
      <c r="F23" s="163"/>
      <c r="G23" s="122"/>
      <c r="H23" s="141"/>
      <c r="I23" s="146"/>
      <c r="J23" s="166"/>
      <c r="K23" s="169"/>
      <c r="L23" s="107"/>
    </row>
    <row r="24" spans="1:12" ht="27.6" x14ac:dyDescent="0.25">
      <c r="A24" s="125"/>
      <c r="B24" s="125"/>
      <c r="C24" s="125"/>
      <c r="D24" s="69" t="s">
        <v>52</v>
      </c>
      <c r="E24" s="66" t="s">
        <v>60</v>
      </c>
      <c r="F24" s="163"/>
      <c r="G24" s="122"/>
      <c r="H24" s="141"/>
      <c r="I24" s="146"/>
      <c r="J24" s="166"/>
      <c r="K24" s="169"/>
      <c r="L24" s="107"/>
    </row>
    <row r="25" spans="1:12" ht="15" customHeight="1" thickBot="1" x14ac:dyDescent="0.3">
      <c r="A25" s="125"/>
      <c r="B25" s="125"/>
      <c r="C25" s="125"/>
      <c r="D25" s="70" t="s">
        <v>53</v>
      </c>
      <c r="E25" s="85">
        <v>10</v>
      </c>
      <c r="F25" s="164"/>
      <c r="G25" s="123"/>
      <c r="H25" s="142"/>
      <c r="I25" s="146"/>
      <c r="J25" s="167"/>
      <c r="K25" s="170"/>
      <c r="L25" s="107"/>
    </row>
    <row r="26" spans="1:12" s="71" customFormat="1" ht="14.25" customHeight="1" x14ac:dyDescent="0.25">
      <c r="A26" s="125"/>
      <c r="B26" s="125"/>
      <c r="C26" s="124" t="s">
        <v>54</v>
      </c>
      <c r="D26" s="62" t="s">
        <v>55</v>
      </c>
      <c r="E26" s="63">
        <v>0</v>
      </c>
      <c r="F26" s="162">
        <v>0.05</v>
      </c>
      <c r="G26" s="121"/>
      <c r="H26" s="140">
        <f>IF(G26&lt;J26,0,IF(G26=J26,$M$1,IF(G26&gt;K26,$M$2,$M$3/(K26-J26)*(G26-J26)+$M$1)))</f>
        <v>0</v>
      </c>
      <c r="I26" s="146"/>
      <c r="J26" s="165">
        <v>2</v>
      </c>
      <c r="K26" s="168">
        <v>4</v>
      </c>
      <c r="L26" s="107"/>
    </row>
    <row r="27" spans="1:12" s="71" customFormat="1" ht="14.25" customHeight="1" x14ac:dyDescent="0.25">
      <c r="A27" s="125"/>
      <c r="B27" s="125"/>
      <c r="C27" s="125"/>
      <c r="D27" s="64" t="s">
        <v>56</v>
      </c>
      <c r="E27" s="65">
        <f>$M$1</f>
        <v>7</v>
      </c>
      <c r="F27" s="163"/>
      <c r="G27" s="122"/>
      <c r="H27" s="141"/>
      <c r="I27" s="146"/>
      <c r="J27" s="166"/>
      <c r="K27" s="169"/>
      <c r="L27" s="107"/>
    </row>
    <row r="28" spans="1:12" ht="27.6" x14ac:dyDescent="0.25">
      <c r="A28" s="125"/>
      <c r="B28" s="125"/>
      <c r="C28" s="125"/>
      <c r="D28" s="69" t="s">
        <v>58</v>
      </c>
      <c r="E28" s="66" t="s">
        <v>59</v>
      </c>
      <c r="F28" s="163"/>
      <c r="G28" s="122"/>
      <c r="H28" s="141"/>
      <c r="I28" s="146"/>
      <c r="J28" s="166"/>
      <c r="K28" s="169"/>
      <c r="L28" s="107"/>
    </row>
    <row r="29" spans="1:12" ht="15" customHeight="1" thickBot="1" x14ac:dyDescent="0.3">
      <c r="A29" s="125"/>
      <c r="B29" s="125"/>
      <c r="C29" s="125"/>
      <c r="D29" s="70" t="s">
        <v>57</v>
      </c>
      <c r="E29" s="85">
        <v>10</v>
      </c>
      <c r="F29" s="164"/>
      <c r="G29" s="123"/>
      <c r="H29" s="142"/>
      <c r="I29" s="146"/>
      <c r="J29" s="167"/>
      <c r="K29" s="170"/>
      <c r="L29" s="107"/>
    </row>
    <row r="30" spans="1:12" s="71" customFormat="1" ht="29.25" customHeight="1" x14ac:dyDescent="0.25">
      <c r="A30" s="125"/>
      <c r="B30" s="125"/>
      <c r="C30" s="124" t="s">
        <v>74</v>
      </c>
      <c r="D30" s="62" t="s">
        <v>75</v>
      </c>
      <c r="E30" s="63">
        <v>0</v>
      </c>
      <c r="F30" s="162">
        <v>0.05</v>
      </c>
      <c r="G30" s="121"/>
      <c r="H30" s="140">
        <f>IF(G30&lt;J30,0,IF(G30=J30,$M$1,IF(G30&gt;K30,$M$2,$M$3/(K30-J30)*(G30-J30)+$M$1)))</f>
        <v>0</v>
      </c>
      <c r="I30" s="146"/>
      <c r="J30" s="165">
        <v>2</v>
      </c>
      <c r="K30" s="168">
        <v>4</v>
      </c>
      <c r="L30" s="107"/>
    </row>
    <row r="31" spans="1:12" s="71" customFormat="1" ht="29.25" customHeight="1" x14ac:dyDescent="0.25">
      <c r="A31" s="125"/>
      <c r="B31" s="125"/>
      <c r="C31" s="125"/>
      <c r="D31" s="64" t="s">
        <v>76</v>
      </c>
      <c r="E31" s="65">
        <f>$M$1</f>
        <v>7</v>
      </c>
      <c r="F31" s="163"/>
      <c r="G31" s="122"/>
      <c r="H31" s="141"/>
      <c r="I31" s="146"/>
      <c r="J31" s="166"/>
      <c r="K31" s="169"/>
      <c r="L31" s="107"/>
    </row>
    <row r="32" spans="1:12" ht="29.25" customHeight="1" x14ac:dyDescent="0.25">
      <c r="A32" s="125"/>
      <c r="B32" s="125"/>
      <c r="C32" s="125"/>
      <c r="D32" s="69" t="s">
        <v>77</v>
      </c>
      <c r="E32" s="66" t="s">
        <v>59</v>
      </c>
      <c r="F32" s="163"/>
      <c r="G32" s="122"/>
      <c r="H32" s="141"/>
      <c r="I32" s="146"/>
      <c r="J32" s="166"/>
      <c r="K32" s="169"/>
      <c r="L32" s="107"/>
    </row>
    <row r="33" spans="1:12" ht="29.25" customHeight="1" thickBot="1" x14ac:dyDescent="0.3">
      <c r="A33" s="125"/>
      <c r="B33" s="125"/>
      <c r="C33" s="125"/>
      <c r="D33" s="70" t="s">
        <v>78</v>
      </c>
      <c r="E33" s="85">
        <v>10</v>
      </c>
      <c r="F33" s="164"/>
      <c r="G33" s="123"/>
      <c r="H33" s="142"/>
      <c r="I33" s="146"/>
      <c r="J33" s="167"/>
      <c r="K33" s="170"/>
      <c r="L33" s="107"/>
    </row>
    <row r="34" spans="1:12" ht="29.25" customHeight="1" x14ac:dyDescent="0.25">
      <c r="A34" s="125"/>
      <c r="B34" s="125"/>
      <c r="C34" s="171" t="s">
        <v>41</v>
      </c>
      <c r="D34" s="62" t="s">
        <v>42</v>
      </c>
      <c r="E34" s="80">
        <v>0</v>
      </c>
      <c r="F34" s="137">
        <v>0.2</v>
      </c>
      <c r="G34" s="121"/>
      <c r="H34" s="140">
        <f>G34</f>
        <v>0</v>
      </c>
      <c r="I34" s="146"/>
      <c r="J34" s="148"/>
      <c r="K34" s="150"/>
      <c r="L34" s="107"/>
    </row>
    <row r="35" spans="1:12" ht="29.25" customHeight="1" thickBot="1" x14ac:dyDescent="0.3">
      <c r="A35" s="125"/>
      <c r="B35" s="126"/>
      <c r="C35" s="115"/>
      <c r="D35" s="67" t="s">
        <v>43</v>
      </c>
      <c r="E35" s="81">
        <v>10</v>
      </c>
      <c r="F35" s="139"/>
      <c r="G35" s="123"/>
      <c r="H35" s="142"/>
      <c r="I35" s="147"/>
      <c r="J35" s="149"/>
      <c r="K35" s="151"/>
      <c r="L35" s="156"/>
    </row>
    <row r="36" spans="1:12" ht="30.75" customHeight="1" x14ac:dyDescent="0.25">
      <c r="A36" s="125"/>
      <c r="B36" s="114" t="s">
        <v>84</v>
      </c>
      <c r="C36" s="114" t="s">
        <v>27</v>
      </c>
      <c r="D36" s="116" t="s">
        <v>34</v>
      </c>
      <c r="E36" s="117"/>
      <c r="F36" s="92">
        <f>100/6/100</f>
        <v>0.16666666666666669</v>
      </c>
      <c r="G36" s="86"/>
      <c r="H36" s="87">
        <f t="shared" ref="H36:H41" si="0">G36*F36</f>
        <v>0</v>
      </c>
      <c r="I36" s="174"/>
      <c r="J36" s="120"/>
      <c r="K36" s="144"/>
      <c r="L36" s="106">
        <f>SUM(F36:F41)</f>
        <v>1.0000000000000002</v>
      </c>
    </row>
    <row r="37" spans="1:12" ht="30.75" customHeight="1" x14ac:dyDescent="0.25">
      <c r="A37" s="125"/>
      <c r="B37" s="114"/>
      <c r="C37" s="114"/>
      <c r="D37" s="152" t="s">
        <v>35</v>
      </c>
      <c r="E37" s="153"/>
      <c r="F37" s="92">
        <f t="shared" ref="F37:F41" si="1">100/6/100</f>
        <v>0.16666666666666669</v>
      </c>
      <c r="G37" s="93"/>
      <c r="H37" s="94">
        <f t="shared" si="0"/>
        <v>0</v>
      </c>
      <c r="I37" s="118"/>
      <c r="J37" s="120"/>
      <c r="K37" s="144"/>
      <c r="L37" s="107"/>
    </row>
    <row r="38" spans="1:12" ht="30.75" customHeight="1" thickBot="1" x14ac:dyDescent="0.3">
      <c r="A38" s="125"/>
      <c r="B38" s="114"/>
      <c r="C38" s="114"/>
      <c r="D38" s="172" t="s">
        <v>36</v>
      </c>
      <c r="E38" s="173"/>
      <c r="F38" s="92">
        <f t="shared" si="1"/>
        <v>0.16666666666666669</v>
      </c>
      <c r="G38" s="90"/>
      <c r="H38" s="91">
        <f t="shared" si="0"/>
        <v>0</v>
      </c>
      <c r="I38" s="118"/>
      <c r="J38" s="120"/>
      <c r="K38" s="144"/>
      <c r="L38" s="107"/>
    </row>
    <row r="39" spans="1:12" ht="30.75" customHeight="1" x14ac:dyDescent="0.25">
      <c r="A39" s="125"/>
      <c r="B39" s="171" t="s">
        <v>90</v>
      </c>
      <c r="C39" s="171" t="s">
        <v>27</v>
      </c>
      <c r="D39" s="175" t="s">
        <v>34</v>
      </c>
      <c r="E39" s="176"/>
      <c r="F39" s="92">
        <f t="shared" si="1"/>
        <v>0.16666666666666669</v>
      </c>
      <c r="G39" s="96"/>
      <c r="H39" s="97">
        <f t="shared" si="0"/>
        <v>0</v>
      </c>
      <c r="I39" s="118"/>
      <c r="J39" s="148"/>
      <c r="K39" s="150"/>
      <c r="L39" s="107"/>
    </row>
    <row r="40" spans="1:12" ht="30.75" customHeight="1" x14ac:dyDescent="0.25">
      <c r="A40" s="125"/>
      <c r="B40" s="114"/>
      <c r="C40" s="114"/>
      <c r="D40" s="152" t="s">
        <v>35</v>
      </c>
      <c r="E40" s="153"/>
      <c r="F40" s="92">
        <f t="shared" si="1"/>
        <v>0.16666666666666669</v>
      </c>
      <c r="G40" s="93"/>
      <c r="H40" s="94">
        <f t="shared" si="0"/>
        <v>0</v>
      </c>
      <c r="I40" s="118"/>
      <c r="J40" s="120"/>
      <c r="K40" s="144"/>
      <c r="L40" s="107"/>
    </row>
    <row r="41" spans="1:12" ht="30.75" customHeight="1" thickBot="1" x14ac:dyDescent="0.3">
      <c r="A41" s="126"/>
      <c r="B41" s="115"/>
      <c r="C41" s="115"/>
      <c r="D41" s="154" t="s">
        <v>36</v>
      </c>
      <c r="E41" s="155"/>
      <c r="F41" s="92">
        <f t="shared" si="1"/>
        <v>0.16666666666666669</v>
      </c>
      <c r="G41" s="75"/>
      <c r="H41" s="74">
        <f t="shared" si="0"/>
        <v>0</v>
      </c>
      <c r="I41" s="119"/>
      <c r="J41" s="149"/>
      <c r="K41" s="151"/>
      <c r="L41" s="156"/>
    </row>
    <row r="42" spans="1:12" s="44" customFormat="1" ht="48" customHeight="1" x14ac:dyDescent="0.25">
      <c r="A42" s="125" t="s">
        <v>63</v>
      </c>
      <c r="B42" s="130" t="s">
        <v>62</v>
      </c>
      <c r="C42" s="133" t="s">
        <v>69</v>
      </c>
      <c r="D42" s="134"/>
      <c r="E42" s="135"/>
      <c r="F42" s="99">
        <v>0.05</v>
      </c>
      <c r="G42" s="100"/>
      <c r="H42" s="97"/>
      <c r="I42" s="145"/>
      <c r="J42" s="148"/>
      <c r="K42" s="150"/>
      <c r="L42" s="106">
        <f>SUM(F42:F47)</f>
        <v>1</v>
      </c>
    </row>
    <row r="43" spans="1:12" s="44" customFormat="1" ht="48" customHeight="1" x14ac:dyDescent="0.25">
      <c r="A43" s="125"/>
      <c r="B43" s="131"/>
      <c r="C43" s="108" t="s">
        <v>68</v>
      </c>
      <c r="D43" s="109"/>
      <c r="E43" s="110"/>
      <c r="F43" s="101">
        <v>0.1</v>
      </c>
      <c r="G43" s="102"/>
      <c r="H43" s="94"/>
      <c r="I43" s="146"/>
      <c r="J43" s="120"/>
      <c r="K43" s="144"/>
      <c r="L43" s="107"/>
    </row>
    <row r="44" spans="1:12" s="44" customFormat="1" ht="48" customHeight="1" x14ac:dyDescent="0.25">
      <c r="A44" s="125"/>
      <c r="B44" s="131"/>
      <c r="C44" s="111" t="s">
        <v>67</v>
      </c>
      <c r="D44" s="112"/>
      <c r="E44" s="113"/>
      <c r="F44" s="101">
        <v>0.2</v>
      </c>
      <c r="G44" s="102"/>
      <c r="H44" s="94"/>
      <c r="I44" s="146"/>
      <c r="J44" s="120"/>
      <c r="K44" s="144"/>
      <c r="L44" s="107"/>
    </row>
    <row r="45" spans="1:12" s="44" customFormat="1" ht="48" customHeight="1" x14ac:dyDescent="0.25">
      <c r="A45" s="125"/>
      <c r="B45" s="131"/>
      <c r="C45" s="108" t="s">
        <v>66</v>
      </c>
      <c r="D45" s="109"/>
      <c r="E45" s="110"/>
      <c r="F45" s="101">
        <v>0.1</v>
      </c>
      <c r="G45" s="102"/>
      <c r="H45" s="94"/>
      <c r="I45" s="146"/>
      <c r="J45" s="120"/>
      <c r="K45" s="144"/>
      <c r="L45" s="107"/>
    </row>
    <row r="46" spans="1:12" s="44" customFormat="1" ht="54.75" customHeight="1" x14ac:dyDescent="0.25">
      <c r="A46" s="125"/>
      <c r="B46" s="131"/>
      <c r="C46" s="111" t="s">
        <v>65</v>
      </c>
      <c r="D46" s="112"/>
      <c r="E46" s="113"/>
      <c r="F46" s="101">
        <v>0.25</v>
      </c>
      <c r="G46" s="102"/>
      <c r="H46" s="94"/>
      <c r="I46" s="146"/>
      <c r="J46" s="120"/>
      <c r="K46" s="144"/>
      <c r="L46" s="107"/>
    </row>
    <row r="47" spans="1:12" s="44" customFormat="1" ht="48" customHeight="1" thickBot="1" x14ac:dyDescent="0.3">
      <c r="A47" s="126"/>
      <c r="B47" s="132"/>
      <c r="C47" s="157" t="s">
        <v>89</v>
      </c>
      <c r="D47" s="158"/>
      <c r="E47" s="159"/>
      <c r="F47" s="103">
        <v>0.3</v>
      </c>
      <c r="G47" s="105"/>
      <c r="H47" s="104"/>
      <c r="I47" s="147"/>
      <c r="J47" s="149"/>
      <c r="K47" s="151"/>
      <c r="L47" s="156"/>
    </row>
    <row r="48" spans="1:12" ht="24" customHeight="1" x14ac:dyDescent="0.25">
      <c r="A48" t="s">
        <v>28</v>
      </c>
      <c r="B48" s="72"/>
      <c r="D48" t="s">
        <v>28</v>
      </c>
      <c r="E48" s="143"/>
      <c r="F48" s="143"/>
      <c r="G48" s="143"/>
      <c r="H48" t="s">
        <v>28</v>
      </c>
      <c r="I48" s="143"/>
      <c r="J48" s="143"/>
      <c r="K48" s="143"/>
    </row>
    <row r="49" spans="1:13" ht="24" customHeight="1" x14ac:dyDescent="0.25">
      <c r="A49" t="s">
        <v>28</v>
      </c>
      <c r="B49" s="72"/>
      <c r="C49" s="44"/>
      <c r="D49" t="s">
        <v>28</v>
      </c>
      <c r="E49" s="136"/>
      <c r="F49" s="136"/>
      <c r="G49" s="136"/>
      <c r="H49" t="s">
        <v>28</v>
      </c>
      <c r="I49" s="136"/>
      <c r="J49" s="136"/>
      <c r="K49" s="136"/>
    </row>
    <row r="50" spans="1:13" ht="13.2" x14ac:dyDescent="0.25">
      <c r="C50" s="44"/>
      <c r="D50" s="44"/>
      <c r="E50" s="129"/>
      <c r="F50" s="129"/>
      <c r="G50" s="129"/>
      <c r="H50" s="44"/>
      <c r="I50" s="129"/>
      <c r="J50" s="129"/>
      <c r="K50" s="129"/>
    </row>
    <row r="51" spans="1:13" ht="15.6" x14ac:dyDescent="0.3">
      <c r="A51" s="128" t="s">
        <v>30</v>
      </c>
      <c r="B51" s="128"/>
      <c r="C51" s="128"/>
      <c r="D51" s="128"/>
      <c r="E51" s="128"/>
      <c r="F51" s="128"/>
      <c r="G51" s="128"/>
      <c r="H51" s="128"/>
      <c r="I51" s="128"/>
      <c r="J51" s="128"/>
      <c r="K51" s="128"/>
    </row>
    <row r="52" spans="1:13" x14ac:dyDescent="0.25">
      <c r="C52" s="44"/>
      <c r="D52" s="44"/>
      <c r="E52" s="44"/>
      <c r="F52" s="44"/>
      <c r="G52" s="84"/>
      <c r="H52" s="44"/>
      <c r="I52" s="44"/>
      <c r="J52" s="79"/>
      <c r="K52" s="79"/>
    </row>
    <row r="53" spans="1:13" ht="42" customHeight="1" x14ac:dyDescent="0.25">
      <c r="C53" s="44"/>
      <c r="D53" s="44"/>
      <c r="E53" s="44"/>
      <c r="F53" s="44"/>
      <c r="G53" s="84"/>
      <c r="H53" s="44"/>
      <c r="I53" s="44"/>
      <c r="J53" s="79"/>
      <c r="K53" s="79"/>
    </row>
    <row r="54" spans="1:13" s="44" customFormat="1" ht="42" customHeight="1" x14ac:dyDescent="0.25">
      <c r="A54"/>
      <c r="B54"/>
      <c r="G54" s="84"/>
      <c r="J54" s="79"/>
      <c r="K54" s="79"/>
      <c r="M54"/>
    </row>
    <row r="55" spans="1:13" s="44" customFormat="1" ht="32.25" customHeight="1" x14ac:dyDescent="0.25">
      <c r="A55"/>
      <c r="B55"/>
      <c r="G55" s="84"/>
      <c r="J55" s="79"/>
      <c r="K55" s="79"/>
      <c r="M55"/>
    </row>
    <row r="56" spans="1:13" s="44" customFormat="1" ht="32.25" customHeight="1" x14ac:dyDescent="0.25">
      <c r="A56"/>
      <c r="B56"/>
      <c r="G56" s="84"/>
      <c r="J56" s="79"/>
      <c r="K56" s="79"/>
      <c r="M56"/>
    </row>
    <row r="57" spans="1:13" s="44" customFormat="1" x14ac:dyDescent="0.25">
      <c r="A57"/>
      <c r="B57"/>
      <c r="G57" s="84"/>
      <c r="J57" s="79"/>
      <c r="K57" s="79"/>
      <c r="M57"/>
    </row>
    <row r="58" spans="1:13" s="44" customFormat="1" x14ac:dyDescent="0.25">
      <c r="A58"/>
      <c r="B58"/>
      <c r="G58" s="84"/>
      <c r="J58" s="79"/>
      <c r="K58" s="79"/>
      <c r="M58"/>
    </row>
    <row r="59" spans="1:13" s="44" customFormat="1" x14ac:dyDescent="0.25">
      <c r="A59"/>
      <c r="B59"/>
      <c r="G59" s="84"/>
      <c r="J59" s="79"/>
      <c r="K59" s="79"/>
      <c r="M59"/>
    </row>
    <row r="60" spans="1:13" s="44" customFormat="1" x14ac:dyDescent="0.25">
      <c r="A60"/>
      <c r="B60"/>
      <c r="G60" s="84"/>
      <c r="J60" s="79"/>
      <c r="K60" s="79"/>
      <c r="M60"/>
    </row>
    <row r="61" spans="1:13" s="44" customFormat="1" x14ac:dyDescent="0.25">
      <c r="A61"/>
      <c r="B61"/>
      <c r="G61" s="84"/>
      <c r="J61" s="79"/>
      <c r="K61" s="79"/>
      <c r="M61"/>
    </row>
    <row r="62" spans="1:13" s="44" customFormat="1" x14ac:dyDescent="0.25">
      <c r="A62"/>
      <c r="B62"/>
      <c r="G62" s="84"/>
      <c r="J62" s="79"/>
      <c r="K62" s="79"/>
      <c r="M62"/>
    </row>
    <row r="63" spans="1:13" s="44" customFormat="1" x14ac:dyDescent="0.25">
      <c r="A63"/>
      <c r="B63"/>
      <c r="G63" s="84"/>
      <c r="J63" s="79"/>
      <c r="K63" s="79"/>
      <c r="M63"/>
    </row>
    <row r="64" spans="1:13" s="44" customFormat="1" x14ac:dyDescent="0.25">
      <c r="A64"/>
      <c r="B64"/>
      <c r="G64" s="84"/>
      <c r="J64" s="79"/>
      <c r="K64" s="79"/>
      <c r="M64"/>
    </row>
    <row r="65" spans="1:13" s="44" customFormat="1" x14ac:dyDescent="0.25">
      <c r="A65"/>
      <c r="B65"/>
      <c r="G65" s="84"/>
      <c r="J65" s="79"/>
      <c r="K65" s="79"/>
      <c r="M65"/>
    </row>
    <row r="66" spans="1:13" s="44" customFormat="1" x14ac:dyDescent="0.25">
      <c r="A66"/>
      <c r="B66"/>
      <c r="G66" s="84"/>
      <c r="J66" s="79"/>
      <c r="K66" s="79"/>
      <c r="M66"/>
    </row>
    <row r="67" spans="1:13" s="44" customFormat="1" x14ac:dyDescent="0.25">
      <c r="A67"/>
      <c r="B67"/>
      <c r="G67" s="84"/>
      <c r="J67" s="79"/>
      <c r="K67" s="79"/>
      <c r="M67"/>
    </row>
    <row r="68" spans="1:13" s="44" customFormat="1" x14ac:dyDescent="0.25">
      <c r="A68"/>
      <c r="B68"/>
      <c r="G68" s="84"/>
      <c r="J68" s="79"/>
      <c r="K68" s="79"/>
      <c r="M68"/>
    </row>
    <row r="69" spans="1:13" s="44" customFormat="1" x14ac:dyDescent="0.25">
      <c r="A69"/>
      <c r="B69"/>
      <c r="G69" s="84"/>
      <c r="J69" s="79"/>
      <c r="K69" s="79"/>
      <c r="M69"/>
    </row>
  </sheetData>
  <mergeCells count="96">
    <mergeCell ref="A1:C1"/>
    <mergeCell ref="D3:E3"/>
    <mergeCell ref="B18:B35"/>
    <mergeCell ref="C18:C21"/>
    <mergeCell ref="F18:F21"/>
    <mergeCell ref="C22:C25"/>
    <mergeCell ref="F22:F25"/>
    <mergeCell ref="C30:C33"/>
    <mergeCell ref="F30:F33"/>
    <mergeCell ref="C16:C17"/>
    <mergeCell ref="J42:J47"/>
    <mergeCell ref="K42:K47"/>
    <mergeCell ref="L42:L47"/>
    <mergeCell ref="B39:B41"/>
    <mergeCell ref="C39:C41"/>
    <mergeCell ref="D39:E39"/>
    <mergeCell ref="J39:J41"/>
    <mergeCell ref="K39:K41"/>
    <mergeCell ref="D40:E40"/>
    <mergeCell ref="D41:E41"/>
    <mergeCell ref="A42:A47"/>
    <mergeCell ref="B42:B47"/>
    <mergeCell ref="C42:E42"/>
    <mergeCell ref="I42:I47"/>
    <mergeCell ref="C43:E43"/>
    <mergeCell ref="C44:E44"/>
    <mergeCell ref="C45:E45"/>
    <mergeCell ref="C46:E46"/>
    <mergeCell ref="C47:E47"/>
    <mergeCell ref="A51:K51"/>
    <mergeCell ref="C12:C15"/>
    <mergeCell ref="B4:B17"/>
    <mergeCell ref="C4:C7"/>
    <mergeCell ref="F4:F7"/>
    <mergeCell ref="G4:G7"/>
    <mergeCell ref="H4:H7"/>
    <mergeCell ref="F12:F15"/>
    <mergeCell ref="G12:G15"/>
    <mergeCell ref="H12:H15"/>
    <mergeCell ref="E48:G48"/>
    <mergeCell ref="I48:K48"/>
    <mergeCell ref="E49:G49"/>
    <mergeCell ref="I49:K49"/>
    <mergeCell ref="E50:G50"/>
    <mergeCell ref="I50:K50"/>
    <mergeCell ref="A4:A41"/>
    <mergeCell ref="C26:C29"/>
    <mergeCell ref="F26:F29"/>
    <mergeCell ref="G26:G29"/>
    <mergeCell ref="H26:H29"/>
    <mergeCell ref="G30:G33"/>
    <mergeCell ref="H30:H33"/>
    <mergeCell ref="G18:G21"/>
    <mergeCell ref="C8:C11"/>
    <mergeCell ref="F8:F11"/>
    <mergeCell ref="G8:G11"/>
    <mergeCell ref="H8:H11"/>
    <mergeCell ref="C34:C35"/>
    <mergeCell ref="F34:F35"/>
    <mergeCell ref="G34:G35"/>
    <mergeCell ref="H34:H35"/>
    <mergeCell ref="L36:L41"/>
    <mergeCell ref="K26:K29"/>
    <mergeCell ref="L4:L35"/>
    <mergeCell ref="I4:I35"/>
    <mergeCell ref="F16:F17"/>
    <mergeCell ref="G16:G17"/>
    <mergeCell ref="H16:H17"/>
    <mergeCell ref="J16:J17"/>
    <mergeCell ref="K16:K17"/>
    <mergeCell ref="J4:J7"/>
    <mergeCell ref="J30:J33"/>
    <mergeCell ref="K4:K7"/>
    <mergeCell ref="J8:J11"/>
    <mergeCell ref="K8:K11"/>
    <mergeCell ref="K30:K33"/>
    <mergeCell ref="J34:J35"/>
    <mergeCell ref="K12:K15"/>
    <mergeCell ref="J26:J29"/>
    <mergeCell ref="D37:E37"/>
    <mergeCell ref="D38:E38"/>
    <mergeCell ref="I36:I41"/>
    <mergeCell ref="J12:J15"/>
    <mergeCell ref="K34:K35"/>
    <mergeCell ref="H18:H21"/>
    <mergeCell ref="J18:J21"/>
    <mergeCell ref="K18:K21"/>
    <mergeCell ref="G22:G25"/>
    <mergeCell ref="H22:H25"/>
    <mergeCell ref="J22:J25"/>
    <mergeCell ref="K22:K25"/>
    <mergeCell ref="B36:B38"/>
    <mergeCell ref="C36:C38"/>
    <mergeCell ref="D36:E36"/>
    <mergeCell ref="J36:J38"/>
    <mergeCell ref="K36:K38"/>
  </mergeCells>
  <conditionalFormatting sqref="G4 G12">
    <cfRule type="cellIs" dxfId="12" priority="6" stopIfTrue="1" operator="equal">
      <formula>0</formula>
    </cfRule>
  </conditionalFormatting>
  <conditionalFormatting sqref="G8">
    <cfRule type="cellIs" dxfId="11" priority="4" stopIfTrue="1" operator="equal">
      <formula>0</formula>
    </cfRule>
  </conditionalFormatting>
  <conditionalFormatting sqref="G16">
    <cfRule type="cellIs" dxfId="10" priority="5" stopIfTrue="1" operator="equal">
      <formula>0</formula>
    </cfRule>
  </conditionalFormatting>
  <conditionalFormatting sqref="G18 G30">
    <cfRule type="cellIs" dxfId="9" priority="14" stopIfTrue="1" operator="equal">
      <formula>0</formula>
    </cfRule>
  </conditionalFormatting>
  <conditionalFormatting sqref="G22">
    <cfRule type="cellIs" dxfId="8" priority="12" stopIfTrue="1" operator="equal">
      <formula>0</formula>
    </cfRule>
  </conditionalFormatting>
  <conditionalFormatting sqref="G26">
    <cfRule type="cellIs" dxfId="7" priority="3" stopIfTrue="1" operator="equal">
      <formula>0</formula>
    </cfRule>
  </conditionalFormatting>
  <conditionalFormatting sqref="G34">
    <cfRule type="cellIs" dxfId="6" priority="13" stopIfTrue="1" operator="equal">
      <formula>0</formula>
    </cfRule>
  </conditionalFormatting>
  <conditionalFormatting sqref="G36:G47">
    <cfRule type="cellIs" dxfId="5" priority="1" stopIfTrue="1" operator="equal">
      <formula>0</formula>
    </cfRule>
  </conditionalFormatting>
  <conditionalFormatting sqref="L4">
    <cfRule type="cellIs" dxfId="4" priority="7" stopIfTrue="1" operator="lessThan">
      <formula>1</formula>
    </cfRule>
  </conditionalFormatting>
  <conditionalFormatting sqref="L36">
    <cfRule type="cellIs" dxfId="3" priority="2" stopIfTrue="1" operator="lessThan">
      <formula>1</formula>
    </cfRule>
  </conditionalFormatting>
  <conditionalFormatting sqref="L42">
    <cfRule type="cellIs" dxfId="2" priority="10" stopIfTrue="1" operator="lessThan">
      <formula>1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60" orientation="portrait" r:id="rId1"/>
  <headerFooter alignWithMargins="0">
    <oddHeader xml:space="preserve">&amp;Lעמוד &amp;P מתוך &amp;N&amp;C&amp;"Arial,מודגש"&amp;12
</oddHead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32"/>
  <sheetViews>
    <sheetView rightToLeft="1" topLeftCell="B1" zoomScaleNormal="100" zoomScaleSheetLayoutView="100" workbookViewId="0">
      <selection activeCell="G4" sqref="G4:G6"/>
    </sheetView>
  </sheetViews>
  <sheetFormatPr defaultColWidth="9.21875" defaultRowHeight="17.25" customHeight="1" x14ac:dyDescent="0.25"/>
  <cols>
    <col min="1" max="1" width="6.21875" style="7" customWidth="1"/>
    <col min="2" max="2" width="30.77734375" style="7" customWidth="1"/>
    <col min="3" max="5" width="12.77734375" style="7" customWidth="1"/>
    <col min="6" max="6" width="10" style="7" customWidth="1"/>
    <col min="7" max="7" width="10.77734375" style="7" customWidth="1"/>
    <col min="8" max="8" width="8.77734375" style="7" customWidth="1"/>
    <col min="9" max="9" width="10.77734375" style="7" customWidth="1"/>
    <col min="10" max="10" width="8.77734375" style="7" customWidth="1"/>
    <col min="11" max="11" width="9.77734375" style="7" bestFit="1" customWidth="1"/>
    <col min="12" max="12" width="24.21875" style="7" customWidth="1"/>
    <col min="13" max="16384" width="9.21875" style="7"/>
  </cols>
  <sheetData>
    <row r="1" spans="1:12" s="6" customFormat="1" ht="17.25" customHeight="1" thickTop="1" x14ac:dyDescent="0.25">
      <c r="A1" s="210" t="s">
        <v>11</v>
      </c>
      <c r="B1" s="211"/>
      <c r="C1" s="29" t="s">
        <v>12</v>
      </c>
      <c r="D1" s="189" t="s">
        <v>79</v>
      </c>
      <c r="E1" s="190"/>
      <c r="F1" s="190"/>
      <c r="G1" s="190"/>
      <c r="H1" s="191"/>
      <c r="I1" s="30" t="s">
        <v>0</v>
      </c>
      <c r="J1" s="31">
        <v>2</v>
      </c>
      <c r="K1" s="32" t="s">
        <v>13</v>
      </c>
      <c r="L1" s="33"/>
    </row>
    <row r="2" spans="1:12" s="6" customFormat="1" ht="17.25" customHeight="1" thickBot="1" x14ac:dyDescent="0.3">
      <c r="A2" s="212" t="s">
        <v>40</v>
      </c>
      <c r="B2" s="213"/>
      <c r="C2" s="38" t="e">
        <f>#REF!</f>
        <v>#REF!</v>
      </c>
      <c r="D2" s="192"/>
      <c r="E2" s="193"/>
      <c r="F2" s="193"/>
      <c r="G2" s="193"/>
      <c r="H2" s="194"/>
      <c r="I2" s="34" t="s">
        <v>1</v>
      </c>
      <c r="J2" s="35">
        <v>2</v>
      </c>
      <c r="K2" s="36" t="s">
        <v>14</v>
      </c>
      <c r="L2" s="37"/>
    </row>
    <row r="3" spans="1:12" s="11" customFormat="1" ht="17.25" customHeight="1" thickTop="1" thickBot="1" x14ac:dyDescent="0.3">
      <c r="A3" s="8"/>
      <c r="B3" s="9"/>
      <c r="C3" s="10"/>
      <c r="D3" s="195" t="s">
        <v>73</v>
      </c>
      <c r="E3" s="196"/>
      <c r="F3" s="5">
        <f>+C23</f>
        <v>0.4</v>
      </c>
      <c r="G3" s="9" t="s">
        <v>38</v>
      </c>
      <c r="H3" s="5">
        <f>+C24</f>
        <v>0.3</v>
      </c>
      <c r="I3" s="9" t="s">
        <v>15</v>
      </c>
      <c r="J3" s="5">
        <f>+C25</f>
        <v>0.3</v>
      </c>
      <c r="K3" s="9" t="s">
        <v>10</v>
      </c>
      <c r="L3" s="10"/>
    </row>
    <row r="4" spans="1:12" s="54" customFormat="1" ht="20.100000000000001" customHeight="1" thickTop="1" x14ac:dyDescent="0.25">
      <c r="A4" s="204" t="s">
        <v>3</v>
      </c>
      <c r="B4" s="201" t="s">
        <v>4</v>
      </c>
      <c r="C4" s="219" t="s">
        <v>5</v>
      </c>
      <c r="D4" s="180" t="s">
        <v>80</v>
      </c>
      <c r="E4" s="222" t="s">
        <v>81</v>
      </c>
      <c r="F4" s="183" t="s">
        <v>16</v>
      </c>
      <c r="G4" s="180" t="s">
        <v>86</v>
      </c>
      <c r="H4" s="183" t="s">
        <v>85</v>
      </c>
      <c r="I4" s="180" t="s">
        <v>87</v>
      </c>
      <c r="J4" s="183" t="s">
        <v>88</v>
      </c>
      <c r="K4" s="186" t="s">
        <v>37</v>
      </c>
      <c r="L4" s="219" t="s">
        <v>18</v>
      </c>
    </row>
    <row r="5" spans="1:12" s="54" customFormat="1" ht="20.100000000000001" customHeight="1" x14ac:dyDescent="0.25">
      <c r="A5" s="205"/>
      <c r="B5" s="202"/>
      <c r="C5" s="220"/>
      <c r="D5" s="181"/>
      <c r="E5" s="223"/>
      <c r="F5" s="184"/>
      <c r="G5" s="181"/>
      <c r="H5" s="184"/>
      <c r="I5" s="181"/>
      <c r="J5" s="184"/>
      <c r="K5" s="187"/>
      <c r="L5" s="220"/>
    </row>
    <row r="6" spans="1:12" s="54" customFormat="1" ht="20.100000000000001" customHeight="1" thickBot="1" x14ac:dyDescent="0.3">
      <c r="A6" s="205"/>
      <c r="B6" s="202"/>
      <c r="C6" s="221"/>
      <c r="D6" s="182"/>
      <c r="E6" s="224"/>
      <c r="F6" s="185"/>
      <c r="G6" s="182"/>
      <c r="H6" s="185"/>
      <c r="I6" s="182"/>
      <c r="J6" s="185"/>
      <c r="K6" s="188"/>
      <c r="L6" s="220"/>
    </row>
    <row r="7" spans="1:12" s="55" customFormat="1" ht="18" customHeight="1" thickTop="1" thickBot="1" x14ac:dyDescent="0.3">
      <c r="A7" s="206"/>
      <c r="B7" s="203"/>
      <c r="C7" s="12" t="s">
        <v>6</v>
      </c>
      <c r="D7" s="1">
        <v>0.8</v>
      </c>
      <c r="E7" s="2">
        <v>0.2</v>
      </c>
      <c r="F7" s="3">
        <f>SUM(D7:E7)</f>
        <v>1</v>
      </c>
      <c r="G7" s="1">
        <v>1</v>
      </c>
      <c r="H7" s="3">
        <v>1</v>
      </c>
      <c r="I7" s="1">
        <v>1</v>
      </c>
      <c r="J7" s="3">
        <v>1</v>
      </c>
      <c r="K7" s="4"/>
      <c r="L7" s="221"/>
    </row>
    <row r="8" spans="1:12" s="49" customFormat="1" ht="17.25" customHeight="1" thickTop="1" x14ac:dyDescent="0.25">
      <c r="A8" s="215">
        <v>1</v>
      </c>
      <c r="B8" s="214"/>
      <c r="C8" s="45" t="s">
        <v>7</v>
      </c>
      <c r="D8" s="46"/>
      <c r="E8" s="47"/>
      <c r="F8" s="177"/>
      <c r="G8" s="48"/>
      <c r="H8" s="177"/>
      <c r="I8" s="48"/>
      <c r="J8" s="177"/>
      <c r="K8" s="227"/>
      <c r="L8" s="217"/>
    </row>
    <row r="9" spans="1:12" s="49" customFormat="1" ht="17.25" customHeight="1" x14ac:dyDescent="0.25">
      <c r="A9" s="216"/>
      <c r="B9" s="199"/>
      <c r="C9" s="50" t="s">
        <v>8</v>
      </c>
      <c r="D9" s="51"/>
      <c r="E9" s="52"/>
      <c r="F9" s="178"/>
      <c r="G9" s="51"/>
      <c r="H9" s="178"/>
      <c r="I9" s="51"/>
      <c r="J9" s="178"/>
      <c r="K9" s="209"/>
      <c r="L9" s="218"/>
    </row>
    <row r="10" spans="1:12" s="49" customFormat="1" ht="17.25" customHeight="1" x14ac:dyDescent="0.25">
      <c r="A10" s="197">
        <v>2</v>
      </c>
      <c r="B10" s="199"/>
      <c r="C10" s="53" t="s">
        <v>7</v>
      </c>
      <c r="D10" s="46"/>
      <c r="E10" s="47"/>
      <c r="F10" s="179"/>
      <c r="G10" s="48"/>
      <c r="H10" s="179"/>
      <c r="I10" s="48"/>
      <c r="J10" s="179"/>
      <c r="K10" s="208"/>
      <c r="L10" s="218"/>
    </row>
    <row r="11" spans="1:12" s="49" customFormat="1" ht="17.25" customHeight="1" x14ac:dyDescent="0.25">
      <c r="A11" s="216"/>
      <c r="B11" s="199"/>
      <c r="C11" s="50" t="s">
        <v>8</v>
      </c>
      <c r="D11" s="51"/>
      <c r="E11" s="52"/>
      <c r="F11" s="178"/>
      <c r="G11" s="51"/>
      <c r="H11" s="178"/>
      <c r="I11" s="51"/>
      <c r="J11" s="178"/>
      <c r="K11" s="209"/>
      <c r="L11" s="218"/>
    </row>
    <row r="12" spans="1:12" s="49" customFormat="1" ht="17.25" customHeight="1" x14ac:dyDescent="0.25">
      <c r="A12" s="197">
        <v>3</v>
      </c>
      <c r="B12" s="199"/>
      <c r="C12" s="53" t="s">
        <v>7</v>
      </c>
      <c r="D12" s="46"/>
      <c r="E12" s="47"/>
      <c r="F12" s="179"/>
      <c r="G12" s="48"/>
      <c r="H12" s="179"/>
      <c r="I12" s="48"/>
      <c r="J12" s="179"/>
      <c r="K12" s="208"/>
      <c r="L12" s="218"/>
    </row>
    <row r="13" spans="1:12" s="49" customFormat="1" ht="17.25" customHeight="1" x14ac:dyDescent="0.25">
      <c r="A13" s="216"/>
      <c r="B13" s="199"/>
      <c r="C13" s="50" t="s">
        <v>8</v>
      </c>
      <c r="D13" s="51"/>
      <c r="E13" s="52"/>
      <c r="F13" s="178"/>
      <c r="G13" s="51"/>
      <c r="H13" s="178"/>
      <c r="I13" s="51"/>
      <c r="J13" s="178"/>
      <c r="K13" s="209"/>
      <c r="L13" s="218"/>
    </row>
    <row r="14" spans="1:12" s="49" customFormat="1" ht="17.25" customHeight="1" x14ac:dyDescent="0.25">
      <c r="A14" s="197">
        <v>4</v>
      </c>
      <c r="B14" s="199"/>
      <c r="C14" s="53" t="s">
        <v>7</v>
      </c>
      <c r="D14" s="46"/>
      <c r="E14" s="47"/>
      <c r="F14" s="179"/>
      <c r="G14" s="48"/>
      <c r="H14" s="179"/>
      <c r="I14" s="48"/>
      <c r="J14" s="179"/>
      <c r="K14" s="208"/>
      <c r="L14" s="218"/>
    </row>
    <row r="15" spans="1:12" s="49" customFormat="1" ht="17.25" customHeight="1" x14ac:dyDescent="0.25">
      <c r="A15" s="216"/>
      <c r="B15" s="199"/>
      <c r="C15" s="50" t="s">
        <v>8</v>
      </c>
      <c r="D15" s="51"/>
      <c r="E15" s="52"/>
      <c r="F15" s="178"/>
      <c r="G15" s="51"/>
      <c r="H15" s="178"/>
      <c r="I15" s="51"/>
      <c r="J15" s="178"/>
      <c r="K15" s="209"/>
      <c r="L15" s="218"/>
    </row>
    <row r="16" spans="1:12" s="49" customFormat="1" ht="17.25" customHeight="1" x14ac:dyDescent="0.25">
      <c r="A16" s="197">
        <v>5</v>
      </c>
      <c r="B16" s="199"/>
      <c r="C16" s="53" t="s">
        <v>7</v>
      </c>
      <c r="D16" s="46"/>
      <c r="E16" s="47"/>
      <c r="F16" s="179"/>
      <c r="G16" s="48"/>
      <c r="H16" s="179"/>
      <c r="I16" s="48"/>
      <c r="J16" s="179"/>
      <c r="K16" s="208"/>
      <c r="L16" s="218"/>
    </row>
    <row r="17" spans="1:12" s="49" customFormat="1" ht="17.25" customHeight="1" x14ac:dyDescent="0.25">
      <c r="A17" s="216"/>
      <c r="B17" s="199"/>
      <c r="C17" s="50" t="s">
        <v>8</v>
      </c>
      <c r="D17" s="51"/>
      <c r="E17" s="52"/>
      <c r="F17" s="178"/>
      <c r="G17" s="51"/>
      <c r="H17" s="178"/>
      <c r="I17" s="51"/>
      <c r="J17" s="178"/>
      <c r="K17" s="209"/>
      <c r="L17" s="218"/>
    </row>
    <row r="18" spans="1:12" s="49" customFormat="1" ht="17.25" customHeight="1" x14ac:dyDescent="0.25">
      <c r="A18" s="197">
        <v>6</v>
      </c>
      <c r="B18" s="199"/>
      <c r="C18" s="53" t="s">
        <v>7</v>
      </c>
      <c r="D18" s="46"/>
      <c r="E18" s="47"/>
      <c r="F18" s="179"/>
      <c r="G18" s="48"/>
      <c r="H18" s="179"/>
      <c r="I18" s="48"/>
      <c r="J18" s="179"/>
      <c r="K18" s="208"/>
      <c r="L18" s="218"/>
    </row>
    <row r="19" spans="1:12" s="49" customFormat="1" ht="17.25" customHeight="1" thickBot="1" x14ac:dyDescent="0.3">
      <c r="A19" s="198"/>
      <c r="B19" s="200"/>
      <c r="C19" s="50" t="s">
        <v>8</v>
      </c>
      <c r="D19" s="51"/>
      <c r="E19" s="52"/>
      <c r="F19" s="207"/>
      <c r="G19" s="51"/>
      <c r="H19" s="207"/>
      <c r="I19" s="51"/>
      <c r="J19" s="207"/>
      <c r="K19" s="225"/>
      <c r="L19" s="226"/>
    </row>
    <row r="20" spans="1:12" ht="17.25" customHeight="1" thickTop="1" thickBot="1" x14ac:dyDescent="0.3">
      <c r="A20" s="28"/>
      <c r="B20" s="14"/>
      <c r="C20" s="15"/>
      <c r="D20" s="24"/>
      <c r="E20" s="25"/>
      <c r="F20" s="26"/>
      <c r="G20" s="39">
        <f>MIN(G8,G10,G12,G14,G16,G18)</f>
        <v>0</v>
      </c>
      <c r="H20" s="26"/>
      <c r="I20" s="39">
        <f>MIN(I8,I10,I12,I14,I16,I18)</f>
        <v>0</v>
      </c>
      <c r="J20" s="26"/>
      <c r="K20" s="24"/>
      <c r="L20" s="27"/>
    </row>
    <row r="21" spans="1:12" ht="17.25" customHeight="1" thickTop="1" x14ac:dyDescent="0.25">
      <c r="A21" s="16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8"/>
    </row>
    <row r="22" spans="1:12" ht="17.25" customHeight="1" x14ac:dyDescent="0.25">
      <c r="A22" s="19"/>
      <c r="L22" s="13"/>
    </row>
    <row r="23" spans="1:12" ht="17.25" customHeight="1" x14ac:dyDescent="0.25">
      <c r="A23" s="19"/>
      <c r="B23" s="42" t="s">
        <v>72</v>
      </c>
      <c r="C23" s="41">
        <v>0.4</v>
      </c>
      <c r="L23" s="13"/>
    </row>
    <row r="24" spans="1:12" ht="17.25" customHeight="1" x14ac:dyDescent="0.25">
      <c r="A24" s="19"/>
      <c r="B24" s="42" t="s">
        <v>70</v>
      </c>
      <c r="C24" s="41">
        <v>0.3</v>
      </c>
      <c r="L24" s="13"/>
    </row>
    <row r="25" spans="1:12" ht="17.25" customHeight="1" x14ac:dyDescent="0.25">
      <c r="A25" s="19"/>
      <c r="B25" s="42" t="s">
        <v>71</v>
      </c>
      <c r="C25" s="41">
        <v>0.3</v>
      </c>
      <c r="L25" s="13"/>
    </row>
    <row r="26" spans="1:12" ht="17.25" customHeight="1" x14ac:dyDescent="0.25">
      <c r="A26" s="19"/>
      <c r="B26" s="42" t="s">
        <v>9</v>
      </c>
      <c r="C26" s="41">
        <f>SUM(C23:C25)</f>
        <v>1</v>
      </c>
      <c r="L26" s="13"/>
    </row>
    <row r="27" spans="1:12" ht="17.25" customHeight="1" x14ac:dyDescent="0.25">
      <c r="A27" s="19"/>
      <c r="B27" s="42"/>
      <c r="C27" s="40"/>
      <c r="L27" s="13"/>
    </row>
    <row r="28" spans="1:12" ht="42.75" customHeight="1" x14ac:dyDescent="0.25">
      <c r="A28" s="19"/>
      <c r="B28" s="43" t="s">
        <v>39</v>
      </c>
      <c r="C28" s="41">
        <v>0.7</v>
      </c>
      <c r="L28" s="13"/>
    </row>
    <row r="29" spans="1:12" ht="17.25" customHeight="1" x14ac:dyDescent="0.25">
      <c r="A29" s="19"/>
      <c r="C29" s="20"/>
      <c r="L29" s="13"/>
    </row>
    <row r="30" spans="1:12" ht="42.75" customHeight="1" x14ac:dyDescent="0.25">
      <c r="A30" s="19"/>
      <c r="B30" s="43"/>
      <c r="C30" s="41"/>
      <c r="L30" s="13"/>
    </row>
    <row r="31" spans="1:12" ht="17.25" customHeight="1" thickBot="1" x14ac:dyDescent="0.3">
      <c r="A31" s="21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3"/>
    </row>
    <row r="32" spans="1:12" ht="17.25" customHeight="1" thickTop="1" x14ac:dyDescent="0.25"/>
  </sheetData>
  <mergeCells count="58">
    <mergeCell ref="F4:F6"/>
    <mergeCell ref="L4:L7"/>
    <mergeCell ref="A1:B1"/>
    <mergeCell ref="D1:H2"/>
    <mergeCell ref="A2:B2"/>
    <mergeCell ref="D3:E3"/>
    <mergeCell ref="A4:A7"/>
    <mergeCell ref="B4:B7"/>
    <mergeCell ref="C4:C6"/>
    <mergeCell ref="D4:D6"/>
    <mergeCell ref="E4:E6"/>
    <mergeCell ref="G4:G6"/>
    <mergeCell ref="H4:H6"/>
    <mergeCell ref="I4:I6"/>
    <mergeCell ref="J4:J6"/>
    <mergeCell ref="K4:K6"/>
    <mergeCell ref="L8:L9"/>
    <mergeCell ref="A10:A11"/>
    <mergeCell ref="B10:B11"/>
    <mergeCell ref="F10:F11"/>
    <mergeCell ref="H10:H11"/>
    <mergeCell ref="J10:J11"/>
    <mergeCell ref="K10:K11"/>
    <mergeCell ref="L10:L11"/>
    <mergeCell ref="A8:A9"/>
    <mergeCell ref="B8:B9"/>
    <mergeCell ref="F8:F9"/>
    <mergeCell ref="H8:H9"/>
    <mergeCell ref="J8:J9"/>
    <mergeCell ref="K8:K9"/>
    <mergeCell ref="L12:L13"/>
    <mergeCell ref="A14:A15"/>
    <mergeCell ref="B14:B15"/>
    <mergeCell ref="F14:F15"/>
    <mergeCell ref="H14:H15"/>
    <mergeCell ref="J14:J15"/>
    <mergeCell ref="K14:K15"/>
    <mergeCell ref="L14:L15"/>
    <mergeCell ref="A12:A13"/>
    <mergeCell ref="B12:B13"/>
    <mergeCell ref="F12:F13"/>
    <mergeCell ref="H12:H13"/>
    <mergeCell ref="J12:J13"/>
    <mergeCell ref="K12:K13"/>
    <mergeCell ref="L16:L17"/>
    <mergeCell ref="A18:A19"/>
    <mergeCell ref="B18:B19"/>
    <mergeCell ref="F18:F19"/>
    <mergeCell ref="H18:H19"/>
    <mergeCell ref="J18:J19"/>
    <mergeCell ref="K18:K19"/>
    <mergeCell ref="L18:L19"/>
    <mergeCell ref="A16:A17"/>
    <mergeCell ref="B16:B17"/>
    <mergeCell ref="F16:F17"/>
    <mergeCell ref="H16:H17"/>
    <mergeCell ref="J16:J17"/>
    <mergeCell ref="K16:K17"/>
  </mergeCells>
  <conditionalFormatting sqref="C26">
    <cfRule type="cellIs" dxfId="1" priority="2" stopIfTrue="1" operator="notEqual">
      <formula>1</formula>
    </cfRule>
  </conditionalFormatting>
  <conditionalFormatting sqref="F7:J7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scale="94" orientation="landscape" horizontalDpi="300" verticalDpi="300" r:id="rId1"/>
  <headerFooter alignWithMargins="0">
    <oddHeader xml:space="preserve">&amp;L
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3</vt:i4>
      </vt:variant>
    </vt:vector>
  </HeadingPairs>
  <TitlesOfParts>
    <vt:vector size="5" baseType="lpstr">
      <vt:lpstr>מחוון אשכול 3</vt:lpstr>
      <vt:lpstr>סיכום הצעות אשכול 3</vt:lpstr>
      <vt:lpstr>'מחוון אשכול 3'!WPrint_Area_W</vt:lpstr>
      <vt:lpstr>'סיכום הצעות אשכול 3'!WPrint_Area_W</vt:lpstr>
      <vt:lpstr>'מחוון אשכול 3'!WPrint_TitlesW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Ido Marinov</cp:lastModifiedBy>
  <cp:lastPrinted>2018-02-27T08:31:11Z</cp:lastPrinted>
  <dcterms:created xsi:type="dcterms:W3CDTF">1998-04-12T06:27:49Z</dcterms:created>
  <dcterms:modified xsi:type="dcterms:W3CDTF">2023-10-11T11:38:00Z</dcterms:modified>
</cp:coreProperties>
</file>